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7"/>
  <workbookPr/>
  <mc:AlternateContent xmlns:mc="http://schemas.openxmlformats.org/markup-compatibility/2006">
    <mc:Choice Requires="x15">
      <x15ac:absPath xmlns:x15ac="http://schemas.microsoft.com/office/spreadsheetml/2010/11/ac" url="https://crownagents.sharepoint.com/sites/IntegrityActionshareddrives/Shared Documents/_IA Folders/Strategy/IA_Approach to gender and social justice/GCSJ Approach 2024/"/>
    </mc:Choice>
  </mc:AlternateContent>
  <xr:revisionPtr revIDLastSave="0" documentId="8_{1489975F-71E5-4370-BC03-09EA1F434625}" xr6:coauthVersionLast="47" xr6:coauthVersionMax="47" xr10:uidLastSave="{00000000-0000-0000-0000-000000000000}"/>
  <bookViews>
    <workbookView xWindow="-120" yWindow="-120" windowWidth="29040" windowHeight="16440" tabRatio="603" firstSheet="1" activeTab="1" xr2:uid="{00000000-000D-0000-FFFF-FFFF00000000}"/>
  </bookViews>
  <sheets>
    <sheet name="How to use the scale" sheetId="1" r:id="rId1"/>
    <sheet name="Programme Design Stage " sheetId="5" r:id="rId2"/>
    <sheet name="Dashboard - Design" sheetId="7" r:id="rId3"/>
    <sheet name="Programme Implementation Stage" sheetId="6" r:id="rId4"/>
    <sheet name="Dashboard - Implementation" sheetId="8"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5" l="1"/>
  <c r="J5" i="5"/>
  <c r="J6" i="5"/>
  <c r="J7" i="5"/>
  <c r="J8" i="5"/>
  <c r="J9" i="5"/>
  <c r="J10" i="5"/>
  <c r="J11" i="5"/>
  <c r="J12" i="5"/>
  <c r="J13" i="5"/>
  <c r="J14" i="5"/>
  <c r="J15" i="5"/>
  <c r="J16" i="5"/>
  <c r="J17" i="5"/>
  <c r="J18" i="5"/>
  <c r="J20" i="5"/>
  <c r="J3" i="5"/>
  <c r="J4" i="6"/>
  <c r="J5" i="6"/>
  <c r="J6" i="6"/>
  <c r="J7" i="6"/>
  <c r="J8" i="6"/>
  <c r="J9" i="6"/>
  <c r="J10" i="6"/>
  <c r="J11" i="6"/>
  <c r="J12" i="6"/>
  <c r="J13" i="6"/>
  <c r="J14" i="6"/>
  <c r="J3" i="6"/>
  <c r="Q24" i="8"/>
  <c r="D8" i="8"/>
  <c r="D7" i="8"/>
  <c r="D8" i="7" l="1"/>
  <c r="D7" i="7"/>
  <c r="Q24" i="7"/>
  <c r="K21" i="6"/>
  <c r="C3" i="8" s="1"/>
  <c r="D16" i="7"/>
  <c r="C3" i="7" l="1"/>
  <c r="Q5" i="8"/>
  <c r="S5" i="8" s="1"/>
  <c r="Q6" i="7"/>
  <c r="S6" i="7" s="1"/>
  <c r="Q4" i="8"/>
  <c r="S4" i="8" s="1"/>
  <c r="Q23" i="8"/>
  <c r="Q3" i="8"/>
  <c r="S3" i="8" s="1"/>
  <c r="D15" i="8"/>
  <c r="D16" i="8"/>
  <c r="D13" i="8"/>
  <c r="Q6" i="8"/>
  <c r="S6" i="8" s="1"/>
  <c r="D14" i="8"/>
  <c r="K25" i="6"/>
  <c r="K26" i="5"/>
  <c r="Q23" i="7"/>
  <c r="D14" i="7"/>
  <c r="D13" i="7"/>
  <c r="D15" i="7"/>
  <c r="Q5" i="7"/>
  <c r="S5" i="7" s="1"/>
  <c r="Q7" i="7"/>
  <c r="S7" i="7" s="1"/>
  <c r="Q4" i="7"/>
  <c r="S4" i="7" s="1"/>
  <c r="Q3" i="7"/>
  <c r="S3" i="7" s="1"/>
  <c r="C19" i="8" l="1"/>
  <c r="Q25" i="8"/>
  <c r="Q19" i="8"/>
  <c r="Q21" i="8" s="1"/>
  <c r="C19" i="7"/>
  <c r="Q25" i="7"/>
  <c r="Q19" i="7"/>
  <c r="Q21" i="7" s="1"/>
</calcChain>
</file>

<file path=xl/sharedStrings.xml><?xml version="1.0" encoding="utf-8"?>
<sst xmlns="http://schemas.openxmlformats.org/spreadsheetml/2006/main" count="350" uniqueCount="247">
  <si>
    <t>INTEGRITY ACTION'S POWER WITH SCALE</t>
  </si>
  <si>
    <t>WHAT IS THIS SCALE?</t>
  </si>
  <si>
    <t>Integrity Action has devised this scale to ensure that our initiatives are increasingly built and delivered in a way that put the people we work for - all of them - at the centre. It is one of the way we operationalise Integrity Action's Power With Approach - Our Journey to gender, social and climate justice.</t>
  </si>
  <si>
    <t>There are many ways to assess how an initiative is doing vis-a-vis gender, social and climae justice. This scale has been adapted from other assessment tools in the international sector to meet Integrity Action's needs.</t>
  </si>
  <si>
    <t>WHAT IS OUR AIM?</t>
  </si>
  <si>
    <r>
      <rPr>
        <sz val="11"/>
        <color rgb="FF3B3A5E"/>
        <rFont val="Barlow"/>
      </rPr>
      <t xml:space="preserve">Our aim is to ensure that no initiative at Integrity Action is designed and delivered without thinking about gender, climate and social justice. We believe that if an initiative scores for the majority of questions </t>
    </r>
    <r>
      <rPr>
        <b/>
        <i/>
        <sz val="11"/>
        <color rgb="FF3B3A5E"/>
        <rFont val="Barlow"/>
      </rPr>
      <t xml:space="preserve">0- unjust </t>
    </r>
    <r>
      <rPr>
        <sz val="11"/>
        <color rgb="FF3B3A5E"/>
        <rFont val="Barlow"/>
      </rPr>
      <t>or</t>
    </r>
    <r>
      <rPr>
        <b/>
        <i/>
        <sz val="11"/>
        <color rgb="FF3B3A5E"/>
        <rFont val="Barlow"/>
      </rPr>
      <t xml:space="preserve"> 1-blind</t>
    </r>
    <r>
      <rPr>
        <sz val="11"/>
        <color rgb="FF3B3A5E"/>
        <rFont val="Barlow"/>
      </rPr>
      <t xml:space="preserve"> at the Programme Design Stage it should either be modified or not implemented at all. All initiatives at IA should score at least </t>
    </r>
    <r>
      <rPr>
        <b/>
        <i/>
        <sz val="11"/>
        <color rgb="FF3B3A5E"/>
        <rFont val="Barlow"/>
      </rPr>
      <t>2-sensitive</t>
    </r>
    <r>
      <rPr>
        <sz val="11"/>
        <color rgb="FF3B3A5E"/>
        <rFont val="Barlow"/>
      </rPr>
      <t xml:space="preserve"> in the majority of questions.</t>
    </r>
  </si>
  <si>
    <r>
      <t xml:space="preserve">Given our ambition to shift power towards the people we work for and with, we hope to build more and more initiatives with partners that are scored as </t>
    </r>
    <r>
      <rPr>
        <b/>
        <i/>
        <sz val="11"/>
        <color rgb="FF3B3A5E"/>
        <rFont val="Barlow"/>
      </rPr>
      <t>3-transformative,</t>
    </r>
    <r>
      <rPr>
        <sz val="11"/>
        <color rgb="FF3B3A5E"/>
        <rFont val="Barlow"/>
      </rPr>
      <t xml:space="preserve"> although we recognise that this is a long-term piece of work.
We also acknowledge that the more </t>
    </r>
    <r>
      <rPr>
        <b/>
        <i/>
        <sz val="11"/>
        <color rgb="FF3B3A5E"/>
        <rFont val="Barlow"/>
      </rPr>
      <t xml:space="preserve">transformative </t>
    </r>
    <r>
      <rPr>
        <sz val="11"/>
        <color rgb="FF3B3A5E"/>
        <rFont val="Barlow"/>
      </rPr>
      <t>an initiative is, the more burden we may put on partners and project participants to design, participate in, carry out, give feedback on, or evaluate the initiative. We understand that the very same people who are often underserved and overlooked may be those who most lack the time, the mental space, and the resources to be involved in such initiatives. For this reason, we commit to being sensitive to this aspect and to keep working with partners to find the right balance.</t>
    </r>
  </si>
  <si>
    <t xml:space="preserve">For more information and background, please read Integrity Action's Power with Approach </t>
  </si>
  <si>
    <t>WHO SHOULD USE THE SCALE, HOW, AND WHEN?</t>
  </si>
  <si>
    <t>This scale is to be used  by different people, in different ways, and at different stages of the initiative:</t>
  </si>
  <si>
    <r>
      <rPr>
        <b/>
        <sz val="11"/>
        <color rgb="FF3B3A5E"/>
        <rFont val="Barlow"/>
      </rPr>
      <t xml:space="preserve">1. AT THE DESIGN STAGE </t>
    </r>
    <r>
      <rPr>
        <sz val="11"/>
        <color rgb="FF3B3A5E"/>
        <rFont val="Barlow"/>
      </rPr>
      <t xml:space="preserve">- Staff involved in </t>
    </r>
    <r>
      <rPr>
        <b/>
        <sz val="11"/>
        <color rgb="FF3B3A5E"/>
        <rFont val="Barlow"/>
      </rPr>
      <t>Programme Development/Design</t>
    </r>
    <r>
      <rPr>
        <sz val="11"/>
        <color rgb="FF3B3A5E"/>
        <rFont val="Barlow"/>
      </rPr>
      <t xml:space="preserve"> and </t>
    </r>
    <r>
      <rPr>
        <b/>
        <sz val="11"/>
        <color rgb="FF3B3A5E"/>
        <rFont val="Barlow"/>
      </rPr>
      <t>Partners</t>
    </r>
    <r>
      <rPr>
        <sz val="11"/>
        <color rgb="FF3B3A5E"/>
        <rFont val="Barlow"/>
      </rPr>
      <t xml:space="preserve"> should use this scale as </t>
    </r>
    <r>
      <rPr>
        <b/>
        <sz val="11"/>
        <color rgb="FF3B3A5E"/>
        <rFont val="Barlow"/>
      </rPr>
      <t>guidance</t>
    </r>
    <r>
      <rPr>
        <sz val="11"/>
        <color rgb="FF3B3A5E"/>
        <rFont val="Barlow"/>
      </rPr>
      <t xml:space="preserve"> when designing an initiative, to ensure that it is as inclusive and equitable as possible. Go through the questions in the "Programme Design Stage" tab, selecting one score for each question and asking yourselves how you are going to deal with the issues raised.</t>
    </r>
  </si>
  <si>
    <r>
      <rPr>
        <b/>
        <sz val="11"/>
        <color rgb="FF3B3A5E"/>
        <rFont val="Barlow"/>
      </rPr>
      <t xml:space="preserve">2. THROUGHOUT IMPLEMENTATION </t>
    </r>
    <r>
      <rPr>
        <sz val="11"/>
        <color rgb="FF3B3A5E"/>
        <rFont val="Barlow"/>
      </rPr>
      <t xml:space="preserve">- IA's </t>
    </r>
    <r>
      <rPr>
        <b/>
        <sz val="11"/>
        <color rgb="FF3B3A5E"/>
        <rFont val="Barlow"/>
      </rPr>
      <t>Operations Team</t>
    </r>
    <r>
      <rPr>
        <sz val="11"/>
        <color rgb="FF3B3A5E"/>
        <rFont val="Barlow"/>
      </rPr>
      <t xml:space="preserve"> and </t>
    </r>
    <r>
      <rPr>
        <b/>
        <sz val="11"/>
        <color rgb="FF3B3A5E"/>
        <rFont val="Barlow"/>
      </rPr>
      <t>Partners</t>
    </r>
    <r>
      <rPr>
        <sz val="11"/>
        <color rgb="FF3B3A5E"/>
        <rFont val="Barlow"/>
      </rPr>
      <t xml:space="preserve"> should use this scale as a </t>
    </r>
    <r>
      <rPr>
        <b/>
        <sz val="11"/>
        <color rgb="FF3B3A5E"/>
        <rFont val="Barlow"/>
      </rPr>
      <t>reminder</t>
    </r>
    <r>
      <rPr>
        <sz val="11"/>
        <color rgb="FF3B3A5E"/>
        <rFont val="Barlow"/>
      </rPr>
      <t xml:space="preserve"> to implement all the aspects of the initiative that were agreed at the design stage, and in the way that was agreed. Discuss the questions in the "Programme Implementation Stage" tab regularly throughout the initiative to ensure nothing is overlooked, and record scores at sensible intervals - for example, in programme mid-term reviews. These conversations may also be a prompt to adapt and go further, where possible.</t>
    </r>
  </si>
  <si>
    <r>
      <rPr>
        <b/>
        <sz val="11"/>
        <color rgb="FF3B3A5E"/>
        <rFont val="Barlow"/>
      </rPr>
      <t xml:space="preserve">3. WHEN THE INITIATIVE ENDS </t>
    </r>
    <r>
      <rPr>
        <sz val="11"/>
        <color rgb="FF3B3A5E"/>
        <rFont val="Barlow"/>
      </rPr>
      <t xml:space="preserve">- IA's </t>
    </r>
    <r>
      <rPr>
        <b/>
        <sz val="11"/>
        <color rgb="FF3B3A5E"/>
        <rFont val="Barlow"/>
      </rPr>
      <t>staff</t>
    </r>
    <r>
      <rPr>
        <sz val="11"/>
        <color rgb="FF3B3A5E"/>
        <rFont val="Barlow"/>
      </rPr>
      <t xml:space="preserve"> and </t>
    </r>
    <r>
      <rPr>
        <b/>
        <sz val="11"/>
        <color rgb="FF3B3A5E"/>
        <rFont val="Barlow"/>
      </rPr>
      <t>Partners</t>
    </r>
    <r>
      <rPr>
        <sz val="11"/>
        <color rgb="FF3B3A5E"/>
        <rFont val="Barlow"/>
      </rPr>
      <t xml:space="preserve"> should go through the "Programme Implementation Stage" tab one final time to </t>
    </r>
    <r>
      <rPr>
        <b/>
        <sz val="11"/>
        <color rgb="FF3B3A5E"/>
        <rFont val="Barlow"/>
      </rPr>
      <t>assess</t>
    </r>
    <r>
      <rPr>
        <sz val="11"/>
        <color rgb="FF3B3A5E"/>
        <rFont val="Barlow"/>
      </rPr>
      <t xml:space="preserve"> and </t>
    </r>
    <r>
      <rPr>
        <b/>
        <sz val="11"/>
        <color rgb="FF3B3A5E"/>
        <rFont val="Barlow"/>
      </rPr>
      <t>record</t>
    </r>
    <r>
      <rPr>
        <sz val="11"/>
        <color rgb="FF3B3A5E"/>
        <rFont val="Barlow"/>
      </rPr>
      <t xml:space="preserve"> this initiative's score at the closing stage of the initiative. Scores should be agreed through team discussion, and made public on IA's website and/or in Annual Reports.</t>
    </r>
  </si>
  <si>
    <t>PRACTICAL CONSIDERATIONS</t>
  </si>
  <si>
    <t xml:space="preserve">• This scale, like all assessment tools, is imperfect. There will be times when the initiative falls in between two scores. Please try to be flexible and use your best judgement to
   select the answer that best represents the reality.  </t>
  </si>
  <si>
    <t>• Be honest and fair when assessing an initiative. As much as we would love to have our initiatives scoring 3 in all areas, we know we still have a lot of work ahead of us to
   achieve this, and this is ok. We cannot rush the process!</t>
  </si>
  <si>
    <t>• The scale should be used in group discussions rather than by a single staff member, to allow for more points of view.</t>
  </si>
  <si>
    <t>• When in doubt, the general structure of all items on the scale is: 0 = not present, 1 = present but not inclusive, 2 = present with some considerations on equity and justice, 3 =
   present with intentionality on justice.</t>
  </si>
  <si>
    <t>• Please give us feedback on how to improve this scale by writing to info@integrityaction.org</t>
  </si>
  <si>
    <t>INSTRUCTIONS</t>
  </si>
  <si>
    <t>1. Start by duplicating this whole document (with all the worksheets) and filing it in the appropriate folder.</t>
  </si>
  <si>
    <t>2. Rename the new file with the name of the initiative you would like to assess or get guidance for.</t>
  </si>
  <si>
    <t>3. Navigate to either the "Programme Design Stage" tab or the "Programme Implementation Stage" tab, depending on the stage of your initiative. Ideally, use of this scale
     should start at the programme design stage, but if you are assessing a programme that is already being implemented then it will make most sense to go straight to the
     programme implementation tab. Note, if being scored mid-implementation, some questions (such as sharing evidence) will be better understood by looking back at the
     "Programme Design Stage" tab.</t>
  </si>
  <si>
    <r>
      <rPr>
        <sz val="11"/>
        <color rgb="FF3B3A5E"/>
        <rFont val="Barlow"/>
      </rPr>
      <t xml:space="preserve">4. Fill in the boxes on at the bottom of the tab you are using (rows 21-23) with the name of the initiative, who is doing the scoring, and the date. As in all cases throughout this
     document, </t>
    </r>
    <r>
      <rPr>
        <b/>
        <sz val="11"/>
        <color rgb="FF3B3A5E"/>
        <rFont val="Barlow"/>
      </rPr>
      <t>information should be entered or changed only in the cells shaded in this colour:</t>
    </r>
    <r>
      <rPr>
        <sz val="11"/>
        <color rgb="FF3B3A5E"/>
        <rFont val="Barlow"/>
      </rPr>
      <t xml:space="preserve">                       Note, if the Programme Design Stage tab has already been
     completed, the name of the initiative will automatically be copied onto the Programme Implementation tab.</t>
    </r>
  </si>
  <si>
    <t>5. For each question listed in column D, read the descriptions of each level in columns E-H  and decide which response is the most appropriate for your initiative. Enter this
     answer in column K using the drop-down menu, and add any useful explanation in the "Notes" column L.</t>
  </si>
  <si>
    <t>6. The two tabs named "Dashboard" (one for the Programme Design Stage and the other for the Programme Implementation Stage) will automatically provide a visual overview
      of your scores. As elsewhere, do not change information not shaded blue - e.g. if the wrong names and date are showing on the dashboards, you should refer to step 3 and
      edit or delete these in the relevant Programme Design Stage or Implementation Stage tab.</t>
  </si>
  <si>
    <t>7. Once you have discussed your assessment, you may record final notes and agreed actions at the bottom of the relevant Dashboard.</t>
  </si>
  <si>
    <t>GENDER, CLIMATE AND SOCIAL RESPONSIVENESS SCALE : PROGRAMME DESIGN STAGE</t>
  </si>
  <si>
    <t xml:space="preserve"> Assessment and explanations/actions:</t>
  </si>
  <si>
    <t>#</t>
  </si>
  <si>
    <t>Area</t>
  </si>
  <si>
    <t>Question</t>
  </si>
  <si>
    <t>0-Unjust</t>
  </si>
  <si>
    <t>1-Blind</t>
  </si>
  <si>
    <t>2-Sensitive</t>
  </si>
  <si>
    <t>3-Transformative</t>
  </si>
  <si>
    <t>Select one</t>
  </si>
  <si>
    <t>Notes</t>
  </si>
  <si>
    <t>Context analysis</t>
  </si>
  <si>
    <t>Has the context analysis clearly identified underrepresented/excluded groups, and has it analysed social roles, relations, norms and inequalities in relation to gender, disability and other marginalised identities?</t>
  </si>
  <si>
    <t>No context analysis has been conducted</t>
  </si>
  <si>
    <t>A context analysis has been conducted, but has not identified any of the power imbalances between different societal groups</t>
  </si>
  <si>
    <t>A context analysis has been conducted and has clearly identified underrepresented/excluded groups. It has analysed social roles, relations, norms and inequalities in relation to gender, disability and other marginalised identities</t>
  </si>
  <si>
    <t>A context analysis has been conducted and has clearly identified underrepresented/ excluded groups. It has analysed social roles, relations, norms and inequalities in relation to gender, disability and other marginalised identities, including how climate breakdown affects different groups</t>
  </si>
  <si>
    <t>Environmental assessment</t>
  </si>
  <si>
    <t>Has the initiative's environmental assessment clearly identified the local groups who are impacted most by climate issues and considered how to include them in adaptation or mitigation interventions?</t>
  </si>
  <si>
    <t>No environmental assessment has been conducted</t>
  </si>
  <si>
    <t>An environmental assessment has been conducted to identify entry points for integration of environment, climate change and biodiversity, but it does not take into account any intersection with gender and social justice</t>
  </si>
  <si>
    <t>An environmental assessment has been conducted to identify entry points for integration of environment, climate change and biodiversity, and which includes consideration of gender and social justice</t>
  </si>
  <si>
    <t>An environmental assessment has been conducted to identify entry points for integration of environment, climate change and biodiversity. This clearly identifies the gendered effects of climate issues and how inequality can exacerbate the impacts of climate-induced disasters. It also identifies how women and groups who face exclusion can lead on adaptation and mitigation interventions in this initiative</t>
  </si>
  <si>
    <t>Intended impact</t>
  </si>
  <si>
    <t>Do one or more of the initiative's goals contribute towards greater social justice and/or towards alleviating the effects of climate breakdown?</t>
  </si>
  <si>
    <t>The initiative's planned goal(s) will not contribute to greater inclusion in society for the most marginalised, nor to alleviating the effects of climate breakdown</t>
  </si>
  <si>
    <t>The initiative's planned goal(s) will not contribute to greater inclusion in society for the most marginalised, nor to alleviating the effects of climate breakdown. However, some programme activities aim at raising awareness of citizens' social, political, environmental and economic rights</t>
  </si>
  <si>
    <t>Gender, climate and social justice principles are mainstreamed in the initiative, and greater social justice/inclusion is an important and deliberate objective - although not the principal reason for undertaking the initiative</t>
  </si>
  <si>
    <t>Building the voice and confidence of the most marginalised groups and contributing to greater social justice is one of the primary goals of the initiative, and is fundamental to its design and expected results. The initiative would not have been undertaken without this objective</t>
  </si>
  <si>
    <t>Co-creation</t>
  </si>
  <si>
    <t>Have a diverse range of people been actively engaged in the planning of this initiative, including women (and girls if relevant), people with disabilities, and other groups facing exclusion within the context of this initiative?</t>
  </si>
  <si>
    <t>The initiative has been designed without consulting the people who are expected to benefit or be affected by it</t>
  </si>
  <si>
    <t>A number of people in the location(s) where the initiative will take place have been engaged in design, but no consideration was given to their demography</t>
  </si>
  <si>
    <t>A diverse range of people in the initiative's location(s) were engaged in design, including people with disabilities, women (and girls if relevant), and other groups facing exclusion</t>
  </si>
  <si>
    <t>The initiative's design and planning has been iteratively informed by the views of the people who are expected to be affected, and has intentionally incorporated the views of people with disabilities, women (and girls if relevant), and other groups facing exclusion</t>
  </si>
  <si>
    <t>Existing knowledge &amp; mechanisms</t>
  </si>
  <si>
    <t>Does the programme build on existing local knowledge, mechanisms and resources?
For example, have accountability mechanisms that already exist in the local government been considered as a starting point for the initiative?</t>
  </si>
  <si>
    <t>No consideration has been given to any existing  knowledge, mechanisms or resources in the location(s) and field/theme(s) of the initiative</t>
  </si>
  <si>
    <t>The design has been informed by research conducted into programmes by other organisations in the same field/theme(s), primarily INGOs</t>
  </si>
  <si>
    <t>The design has been informed by research conducted into existing local knowledge, mechanisms and resources</t>
  </si>
  <si>
    <t>Research has been conducted into local knowledge, mechanisms and resources, and in particular those of women and other groups that face exclusion. These have been woven into initiative</t>
  </si>
  <si>
    <t>Staffing</t>
  </si>
  <si>
    <t>Has the initiative been staffed adequately and sensitevely to the needs of the context?</t>
  </si>
  <si>
    <t>IA and partners don't have a clear view of all the staff involved in the initiative</t>
  </si>
  <si>
    <t>Staff directly delivering the initiative is predominantly male. Functions related to safeguarding are held by male staff. There were no considerations of the context when staffing was done for the initiative</t>
  </si>
  <si>
    <t>IA and partners have been intentonal about recruitment of staff that best suit the context of the initiative. Safeguarding Lead is female.</t>
  </si>
  <si>
    <t>Staff directly delivering the initiative is as close as possible to the communities that the initative is for. Sensitive staffing have been discussed during programme development and are part of risk register, conflict sensitivity/GESI analysis. Safeguarding Lead is female.</t>
  </si>
  <si>
    <t>GESI expertise</t>
  </si>
  <si>
    <t>Is GESI and climate expertise available within the programme team and/or through external consultancies?</t>
  </si>
  <si>
    <t>No in-house expertise available, and no resources for consultancies. Management is not convinced that GESI is a priority</t>
  </si>
  <si>
    <t>No in-house expertise on GESI or climate issues available, and no resources for consultancies</t>
  </si>
  <si>
    <t>In-house expertise on both GESI and climate issues is available if needed, or can be contracted with available resources</t>
  </si>
  <si>
    <t>IA and partners have a GESI/climate focal point or manager budgeted in the initiative and/or available as core resource. This person has fed/is feeding into the initiative design</t>
  </si>
  <si>
    <t>Accessibility of activities</t>
  </si>
  <si>
    <t>Do the programme's activities include plans for accessibility, reasonable accommodation, and other specific measures to ensure meaningful participation of groups at risk of exclusion?</t>
  </si>
  <si>
    <t>No plans, processes or budget available for accessibility, reasonable accommodation, accessible community engagement, or other specific measures. Management is not convinced this is needed.</t>
  </si>
  <si>
    <t>No plans, processes or budget available for accessibility, reasonable accommodation, accessible community engagement, or other specific measures</t>
  </si>
  <si>
    <t>A moderate budget has been allocated towards accessibility, reasonable accommodation and other specific measures. Some plans have been made to ensure meaningful participation and non-discrimination, such as through sign language interpreters, childcare assistance, translation, easy read materials, separate spaces, or accessible community engagement communications</t>
  </si>
  <si>
    <r>
      <t xml:space="preserve">A healthy and detailed budget is in place for accessibility, reasonable accommodation and other specific measures. This includes detailed plans and processes to ensure meaningful participation and non-discrimination, such as through the examples from </t>
    </r>
    <r>
      <rPr>
        <i/>
        <sz val="11"/>
        <color rgb="FF3B3A5E"/>
        <rFont val="Barlow"/>
      </rPr>
      <t>2-Sensitive</t>
    </r>
    <r>
      <rPr>
        <sz val="11"/>
        <color rgb="FF3B3A5E"/>
        <rFont val="Barlow"/>
      </rPr>
      <t>. Plans have been informed by the people expected to benefit from the initiative</t>
    </r>
  </si>
  <si>
    <t>Exit strategy</t>
  </si>
  <si>
    <t xml:space="preserve">Is there a plan for responsible exit woven throughout the programme design? 
</t>
  </si>
  <si>
    <t>There is no exit strategy</t>
  </si>
  <si>
    <t>An exit strategy has been developed, but without consulting any intended participants or the communities who are expected to be affected</t>
  </si>
  <si>
    <t>An exit strategy has been developed in consultation with intended participants and/or the communities expected to be affected, with some consideration given to the views of those at risk of exclusion</t>
  </si>
  <si>
    <t>An exit strategy has been developed in consultation with intended participants and/or the communities expected to be affected. Groups at the most risk of exclusion were intentionally engaged, and the plan reflects their views</t>
  </si>
  <si>
    <t>Safeguarding</t>
  </si>
  <si>
    <t>Are this initiative's safeguarding reporting mechanisms accessible to all who may need them?</t>
  </si>
  <si>
    <t>No safeguarding reporting mechanisms in place for the initiative</t>
  </si>
  <si>
    <t>A standard safeguarding reporting mechanism is in place, but no special consideration has been given to accessibiltiy or inclusion</t>
  </si>
  <si>
    <t>An accessible and inclusive array of safeguarding reporting mechanisms are in place to cater for the differing needs of different groups</t>
  </si>
  <si>
    <t>An accessible and inclusive array of safeguarding reporting mechanisms are in place to cater for the differing needs of different groups. There is a plan to review these mechanisms regularly, and to be informed by programme participants</t>
  </si>
  <si>
    <t>Do no harm</t>
  </si>
  <si>
    <t>Is there budget and/or technical capacity in place to identify, monitor and mitigate potential risks so that no person is harmed by this initiative?</t>
  </si>
  <si>
    <t>No budget or technical capacity is in place to identify, monitor or mitigate potential risks that may lead this initiative to cause harm</t>
  </si>
  <si>
    <t>The budget and/or technical capacity to identify, monitor and mitigate potential risks is generally available upon request. However, this does not consider how different risks may affect all the different groups of people affected by the initiative</t>
  </si>
  <si>
    <t>The budget and/or technical capacity to identify, monitor and mitigate potential risks is available upon request. This pays particular attention to how different groups may be vulnerable to different types and degrees of harm</t>
  </si>
  <si>
    <t>A through risk register has been drafted with input from the initiative's participants. Measures to protect people, and in particular the most vulnerable groups, have been put in place. There are plans to further include participants as this register is regularly monitored and reviewed throughout the programme</t>
  </si>
  <si>
    <t>Acting on feedback</t>
  </si>
  <si>
    <t xml:space="preserve">Will the initiative regularly take time to listen to diverse voices and reflect on how implementation may need to be adjusted? This includes having accessible participant feedback mechanisms                                                                                                                                                                                </t>
  </si>
  <si>
    <t>No space for reflection budgeted in the initiative, and no accessible feedback mechanisms in place</t>
  </si>
  <si>
    <t>Plans are in place to regularly reflect on progress and consider necessary adjustments, but these primarily involve staff and not the views of participants or the people expected to be affected</t>
  </si>
  <si>
    <t>Plans are in place to regularly reflect on progress and consider necessary adjustments, which will include the collection of views from a diverse audience within and outside the initiative. Accessible feedback mechanisms will be available to participants</t>
  </si>
  <si>
    <r>
      <t xml:space="preserve">All as per </t>
    </r>
    <r>
      <rPr>
        <i/>
        <sz val="11"/>
        <color rgb="FF3B3A5E"/>
        <rFont val="Barlow"/>
      </rPr>
      <t>2-Sensitive</t>
    </r>
    <r>
      <rPr>
        <sz val="11"/>
        <color rgb="FF3B3A5E"/>
        <rFont val="Barlow"/>
      </rPr>
      <t>, with additional plans in place to provide accessible feedback mechanisms to those people for whom the initiative was developed, and to ensure they know how to proactively reach the programme team with any feedback</t>
    </r>
  </si>
  <si>
    <t>Data collection for MEL</t>
  </si>
  <si>
    <t>Does this initiative have ethical and inclusive plans for collecting and analysing all necessary MEL data, including in evaluations?
For example, seeking informed consent, respecting anonymity, and only collecting data that will benefit those people for whom the initiative has been developed</t>
  </si>
  <si>
    <t>MEL plans, including logframes and evaluation plans, do not exist or are exclusively donor-centred</t>
  </si>
  <si>
    <t>The initiative's MEL plan sets out the data that will be tracked for learning and reporting, such as output and outcome indicators, alongside the tools and processes (including evaluations) that will be used to collect and analyse this data. These have been designed primarily by the programme team, and have not been informed by the views or needs of programme participants. Some key indicators will not be disaggregated by age or sex/gender</t>
  </si>
  <si>
    <r>
      <t xml:space="preserve">The initiative's MEL plan contains all elements as per </t>
    </r>
    <r>
      <rPr>
        <i/>
        <sz val="11"/>
        <color rgb="FF3B3A5E"/>
        <rFont val="Barlow"/>
      </rPr>
      <t>1-Blind</t>
    </r>
    <r>
      <rPr>
        <sz val="11"/>
        <color rgb="FF3B3A5E"/>
        <rFont val="Barlow"/>
      </rPr>
      <t>, and all appropriate indicators will be disaggregated by (at least) age group, disability status, and sex or gender. Data collection tools and processes consider IA's evidence principles and issues of inclusivity and accessibility; for example, provision for lower-literacy participants, and the need for female data collectors. Draft tools have (or will be) shared with participants for input</t>
    </r>
  </si>
  <si>
    <t>The initiative's measures of success, such as output and outcome indicators, have been defined by the people for whom the initiative has been developed. The initiative's MEL plan includes data collection tools and processes that have been (or will be) co-designed with these communities, including groups facing exclusion, and fully adhere to IA's evidence principles. All appropriate indicators will be disaggregated by age group, disability status, sex or gender, and any other factors identified by the community or context analysis as relevant</t>
  </si>
  <si>
    <t>Sharing evidence</t>
  </si>
  <si>
    <t>Will evidence collected from the initiative be shared and discussed with the people that the initiative is for?</t>
  </si>
  <si>
    <t>There are no plans for sharing or discussing evidence beyond the programme's implementing organisations (IA and partners), and/or organisations who may fund IA programmes (current or potential future donors)</t>
  </si>
  <si>
    <t>There are plans to share evidence with a range of partners and sector actors, which may include publishing reports on IA's website, and to actively discuss evidence with some external stakeholders - but not the people for whom the initiative was developed</t>
  </si>
  <si>
    <t>There are plans to accessibly and inclusively share and discuss evidence with the people for whom the initiative was developed. This may include producing outputs in local languages and/or without technical or INGO jargon</t>
  </si>
  <si>
    <r>
      <t xml:space="preserve">There are plans to accessibly and inclusively share and discuss evidence with the people for whom the initiative was developed, while it is still at draft stage. Their views will be intentionally taken into account in the final output(s), which as per </t>
    </r>
    <r>
      <rPr>
        <i/>
        <sz val="11"/>
        <color rgb="FF3B3A5E"/>
        <rFont val="Barlow"/>
      </rPr>
      <t>2-Sensitive</t>
    </r>
    <r>
      <rPr>
        <sz val="11"/>
        <color rgb="FF3B3A5E"/>
        <rFont val="Barlow"/>
      </rPr>
      <t xml:space="preserve"> will be tailored to their requirements</t>
    </r>
  </si>
  <si>
    <t>External communications</t>
  </si>
  <si>
    <t>How will the initiative's external communications adhere to relevant ethical principles, such as: responsible portrayal, avoiding stereptypes, maintaining dignity of all actors, meaningful informed consent, do no harm, and reflecting diversity of experience?</t>
  </si>
  <si>
    <t>No communications expertise or resourcing is available to the programme. Programme staff will handle this if and when needed. Partners have not agreed on ethical communication principles</t>
  </si>
  <si>
    <t>IA and/or partners have dedicated staff or resourcing available to handle external communications, but existing communications policies or practices do not actively consider ethical principles. Partners have not agreed on ethical communication principles</t>
  </si>
  <si>
    <t>The communications policies or practices of IA and its partners have given some consideration to ethical issues, such as how to sensitively portray participants and their stories, and in particular stories featuring women and groups who face exclusion. Communications around the programme will happen according to each partner communication principles</t>
  </si>
  <si>
    <t>The communications policies and practices of IA and its partners are based on a comprehensive set of ethical principles. Partners have agreed on ethical communication principles as part of the communication plan. Communications from this initiative will intentionally amplify the voices of women and those who face exclusion</t>
  </si>
  <si>
    <t>Partnership</t>
  </si>
  <si>
    <t>Does the initiative foster equal partnerships based on mutual accountability?</t>
  </si>
  <si>
    <t>Relationships between this initiative's partners are transactional and based on an unequal power dynamic</t>
  </si>
  <si>
    <t>Relationships between this initiative's partners are courteous, but very much defined by unequal power. There is no intentionality in re-balancing power dynamics</t>
  </si>
  <si>
    <t>Intentional efforts have been made to re-balance the power dynamics between this initiative's partners, although these may be constrained by external limitations (e.g. funding set-up or required due diligence processes)</t>
  </si>
  <si>
    <t>Partnerships are founded on an equal basis and mutual accountability, with organisational positionality taken into account for all partners. The partnership goes beyond the current initiative</t>
  </si>
  <si>
    <t>Flow of funding</t>
  </si>
  <si>
    <t>Is the flow of funding and the relationship with funder set up in a way that supports partners in the Global South to build their organisation's long term resilience and capacity?</t>
  </si>
  <si>
    <t>Relationship with the funder is held by IA or another consortium partner in the Global North, with partners in the Global South unknown by the funder. Funding flows from funder to IA/Global North and from IA/Global North to Global South partners. IA require partners to fulfil stringent 
compliance</t>
  </si>
  <si>
    <t>IA or another consortium partner nased in the Global North holds the relationship with the funder and has informed them about all partners involved. Funding flows from funder to IA/Global North and from IA/Global North to Global South partners.</t>
  </si>
  <si>
    <t xml:space="preserve">Funder has met all partners and could reach them directly. Funding flows from funder to IA/Global North partners and from IA/Global North partners to Global South partners, however,  funding to Global South partners recognises, 
respects, and strenghtens as much as possible the strategic priorities of the partner organisation
</t>
  </si>
  <si>
    <t>The relationship is held by Global South partners primarily. Funding flows directly to Global South partners and IA/Global North partners are sub-contracting from partners.</t>
  </si>
  <si>
    <t>Funder's attitude</t>
  </si>
  <si>
    <t>Has the initiative established a relationship with its funder(s) that will allow for flexibility in the use of funds and adaptability in programme activities?</t>
  </si>
  <si>
    <t xml:space="preserve">The initiative's funder is strict on how to spend resources and carry out activities, with no room for flexibility. </t>
  </si>
  <si>
    <t>The initiative's funder allows a degree of flexibility on how to spend resources and carry out activities, but long approval processes are required.</t>
  </si>
  <si>
    <t>A good relationship has been created with the funder which has led to a great level of flexibility on how to use resources and carry out activities.</t>
  </si>
  <si>
    <t>The funding allows core costs to be covered in addition to the direct initiative budget, and activities can be changed with a great degree of flexibility. The funder is interested in the sustainability of organisations in the global majority, and applies locally-led lenses to decision making.</t>
  </si>
  <si>
    <t>Initiative being assessed:</t>
  </si>
  <si>
    <t>Individuals completing assessment:</t>
  </si>
  <si>
    <t>Date:</t>
  </si>
  <si>
    <t>GENDER, CLIMATE AND SOCIAL RESPONSIVENESS SCALE</t>
  </si>
  <si>
    <t>Score</t>
  </si>
  <si>
    <t>Max</t>
  </si>
  <si>
    <t>Fill</t>
  </si>
  <si>
    <t>Size</t>
  </si>
  <si>
    <t>Concept &amp; design process</t>
  </si>
  <si>
    <t>Governance &amp; resourcing</t>
  </si>
  <si>
    <t xml:space="preserve"> PROGRAMME DESIGN STAGE</t>
  </si>
  <si>
    <t>Responsible implementation</t>
  </si>
  <si>
    <t>Collecting &amp; communicating information</t>
  </si>
  <si>
    <t xml:space="preserve"> Date assessed:</t>
  </si>
  <si>
    <t>Safeguarding &amp; do no harm</t>
  </si>
  <si>
    <t xml:space="preserve"> Assessed by:</t>
  </si>
  <si>
    <t>Labels</t>
  </si>
  <si>
    <t>Number of ratings at each level:</t>
  </si>
  <si>
    <t>Unjust</t>
  </si>
  <si>
    <t>Blind</t>
  </si>
  <si>
    <t>Sensitive</t>
  </si>
  <si>
    <t>Transformative</t>
  </si>
  <si>
    <t>TOTAL</t>
  </si>
  <si>
    <t>Needle</t>
  </si>
  <si>
    <t>Value</t>
  </si>
  <si>
    <t>Pointer</t>
  </si>
  <si>
    <t>End</t>
  </si>
  <si>
    <t>Sum</t>
  </si>
  <si>
    <t>Avg</t>
  </si>
  <si>
    <t>1. See bottom of this sheet for details on how categories have been defined</t>
  </si>
  <si>
    <t xml:space="preserve"> Final notes and agreed actions</t>
  </si>
  <si>
    <t>Notes on using this dashboard</t>
  </si>
  <si>
    <r>
      <t xml:space="preserve"> • The "final notes and agreed actions" box is the only element of this sheet that you should edit directly. All other information is displayed as entered on the Programme Design Stage tab and should </t>
    </r>
    <r>
      <rPr>
        <b/>
        <sz val="11"/>
        <color rgb="FFECA327"/>
        <rFont val="Barlow"/>
      </rPr>
      <t>not</t>
    </r>
    <r>
      <rPr>
        <sz val="11"/>
        <color rgb="FFECA327"/>
        <rFont val="Barlow"/>
      </rPr>
      <t xml:space="preserve"> be changed here</t>
    </r>
  </si>
  <si>
    <t xml:space="preserve"> • Reducing a whole initiative to one number between 0-3 is inherently simplistic, so the average score should be used only as a rough guide</t>
  </si>
  <si>
    <t xml:space="preserve"> • The area "categories" have been defined in the graph as follows:</t>
  </si>
  <si>
    <t>"Concept &amp; design process" = context analysis, environmental assessment, co-creation, existing knowledge &amp; mechanisms, intended impact</t>
  </si>
  <si>
    <t>"Governance &amp; resourcing" = staffing, GESI expertise, partnership, funding</t>
  </si>
  <si>
    <t>"Responsible implementation" = accessibility of activities, acting on feedback, exit strategy</t>
  </si>
  <si>
    <t>"Collecting &amp; communicating information" = data collection for MEL, sharing evidence, external communications</t>
  </si>
  <si>
    <t>"Safeguarding &amp; do no harm" = safeguarding, do no harm</t>
  </si>
  <si>
    <t>Note that the unequal sizes of these groups may make smaller categories more sensitive to any very high or low scores of individual areas</t>
  </si>
  <si>
    <t>GENDER, CLIMATE AND SOCIAL RESPONSIVENESS SCALE : IMPLEMENTATION STAGE</t>
  </si>
  <si>
    <t>Do the initiative's staff reflect diversity, and is there a proactive approach to ensure inclusive recruitment?</t>
  </si>
  <si>
    <t>We don't know about the diversity of the programme team, nor the organisation recruitment policy/processes</t>
  </si>
  <si>
    <t>The programme team is not diverse</t>
  </si>
  <si>
    <t>IA and partners have a proactive approach to inclusive recruitment and work environment, but the programme team is still not diverse</t>
  </si>
  <si>
    <t>IA and partners have (and follow) DEI guidelines and inclusive recruitment, and the programme team is diverse. Organisational leadership and Board(s) mirror the programme team and the communities they represent</t>
  </si>
  <si>
    <t>Has implementation of this initiative been informed by available GESI and climate expertise?</t>
  </si>
  <si>
    <t>No expertise available within the programme team, and no resources for consultancies. Management is not convinced that GESI is a priority</t>
  </si>
  <si>
    <t>No expertise on GESI or climate issues has fed into the initiative since it began implementation. This may be because none is available, or because expertise has not been sought</t>
  </si>
  <si>
    <t>Expertise on GESI or climate issues has been available when needed, or has been contracted with programme resources, and this has shaped or confirmed some aspect of implementation</t>
  </si>
  <si>
    <t>IA and partners have a GESI/climate focal point or manager budgeted in the initiative and/or available as core resource. This person has regularly reviewed the initiative's progress and shaped its implementation</t>
  </si>
  <si>
    <t>Has implementation of the initiative's activities included consideration of accessibility, reasonable accommodation, and other specific measures to ensure meaningful participation of groups at risk of exclusion?</t>
  </si>
  <si>
    <t>Activities have been implemented without plans, processes or budget for accessibility, reasonable accommodation, accessible community engagement, or other specific measures. Management is not convinced these are needed</t>
  </si>
  <si>
    <t>Activities have been implemented without plans, processes or budget for accessibility, reasonable accommodation, accessible community engagement, or other specific measures</t>
  </si>
  <si>
    <t>The initiative's activities have typically been implemented with due consideration of accessibility, reasonable accommodation and other specific measures. Steps have been taken to ensure meaningful participation and non-discrimination, such as through sign language interpreters, childcare assistance, translation, easy read materials, separate spaces, or accessible community engagement communications</t>
  </si>
  <si>
    <r>
      <t xml:space="preserve">The initiative's activities have consistently been implemented with due consideration of accessibility, reasonable accommodation and other specific measures. Steps have been taken to ensure meaningful participation and non-discrimination, such as through the examples from </t>
    </r>
    <r>
      <rPr>
        <i/>
        <sz val="11"/>
        <color rgb="FF3B3A5E"/>
        <rFont val="Barlow"/>
      </rPr>
      <t>2-Sensitive</t>
    </r>
    <r>
      <rPr>
        <sz val="11"/>
        <color rgb="FF3B3A5E"/>
        <rFont val="Barlow"/>
      </rPr>
      <t>. Implementation practices have been continually informed by the people for whom the initiative was designed</t>
    </r>
  </si>
  <si>
    <t>Is there a plan for responsible exit woven throughout the programme implementation?</t>
  </si>
  <si>
    <t>The initiative's exit strategy has been iteratively developed and reviewed throughout implementation, in consultation with intended participants and/or the communities expected to be affected. Groups at the most risk of exclusion were intentionally engaged, and the plan reflects their views</t>
  </si>
  <si>
    <t>Are this initiative's safeguarding reporting mechanisms accessible and in use by all who need them?</t>
  </si>
  <si>
    <t>A standard safeguarding reporting mechanism is in place, but no special consideration has been given to accessibiltiy or inclusion and/or very few (if any) reports have been made</t>
  </si>
  <si>
    <t>An accessible and inclusive array of safeguarding reporting mechanisms are in place to cater for the differing needs of different groups. These have been used by those who need them, with all reports handled appropriately</t>
  </si>
  <si>
    <t>An accessible and inclusive array of safeguarding reporting mechanisms are in place to cater for the differing needs of different groups. These mechanisms were informed by programme participants and have been reviewed regularly and revised when needed. Mechanisms have been used by those who need them, with all reports handled appropriately</t>
  </si>
  <si>
    <t>Has the programme team been able to identify, monitor and mitigate potential risks that may lead (or have led) the initiative to cause harm?</t>
  </si>
  <si>
    <t>No budget or technical capacity has been in place to identify, monitor or mitigate potential risks that may lead (or have led) the initiative to cause harm</t>
  </si>
  <si>
    <t>A process for identification, monitoring and mitigation of potential risks has generally been followed. However, this has not considered how different risks may affect all the different groups of people affected by the initiative</t>
  </si>
  <si>
    <t>A process for identification, monitoring and mitigation of potential risks has generally been followed. This has paid particular attention to how different groups may be vulnerable to different types and degrees of harm</t>
  </si>
  <si>
    <t>A through risk register was developed with input from the initiative's participants, who have also been involved in regular monitoring and revision of this register. Measures to protect people, and in particular the most vulnerable groups, have been put in place</t>
  </si>
  <si>
    <t>Has the initiative regularly taken time to listen to diverse voices and reflect on how implementation may need to be adjusted? This includes accessible participant feedback mechanisms being in use</t>
  </si>
  <si>
    <t>There has been no space for regular reflection, and no accessible feedback mechanisms have been in place</t>
  </si>
  <si>
    <t xml:space="preserve">The initiative has regularly taken time to reflect on progress and consider necessary adjustments, but this has primarily involved staff and not the views of participants or the people expected to be affected                                                                                                                                                                                         </t>
  </si>
  <si>
    <t>The initiative has regularly taken time to reflect on progress and consider necessary adjustments.  This has included the collection of views from a diverse audience within and outside the initiative, including via accessible feedback mechanisms that have been regularly used by participants</t>
  </si>
  <si>
    <t>The initiative has regularly taken time to reflect on progress and consider necessary adjustments. This has included the collection of views from a diverse audience within and outside the initiative, including via accessible feedback mechanisms that have been regularly used by participants and all other groups for whom the initiative was developed. Community members have proactively reached out to the programme team with feedback, and their views have been acted on</t>
  </si>
  <si>
    <t>Has the initiative followed ethical and inclusive practices for collecting and analysing all necessary MEL data, including in evaluations?
For example, seeking informed consent, respecting anonymity, and only collecting data that will benefit those people for whom the initiative has been developed</t>
  </si>
  <si>
    <t>No MEL activities have been conducted beyond those exclusively driven by donor requirements</t>
  </si>
  <si>
    <t>MEL data, such as output and outcome indicators, has been collected and analysed for both learning and reporting purposes. Relevant tools and processes (including evaluations) were designed primarily by the programme team, and were not been informed by the views or needs of programme participants. Some key indicators have not been disaggregated by age or sex/gender</t>
  </si>
  <si>
    <t>MEL data, such as output and outcome indicators, has been collected and analysed for both learning and reporting purposes, with all appropriate indicators disaggregated by (at least) age group, disability status, and sex or gender. Relevant tools and processes (including evaluations) have typically adhered to IA's evidence principles and have considered issues of inclusivity and accessibility; e.g., provision for lower-literacy participants, and the need for female data collectors. Design of these tools was informed by participants</t>
  </si>
  <si>
    <t>The initiative's measures of success, such as output and outcome indicators, were defined by the people for whom the initiative was developed. All MEL tools and processes (including evaluations) were co-designed with these communities, including groups facing exclusion, and fully adhere to IA's evidence principles. All appropriate indicators have been disaggregated by age group, disability status, sex or gender, and other factors identified by the community or context analysis as relevant</t>
  </si>
  <si>
    <t>Has evidence collected from this initiative been shared and discussed with the people that the initiative was designed for?</t>
  </si>
  <si>
    <t>No evidence has been shared or discussed with anyone beyond the programme's implementing organisations (IA and partners), and/or organisations who may fund IA programmes (current or potential future donors)</t>
  </si>
  <si>
    <t>Evidence has been shared with a range of partners and sector actors, such as through publishing reports on IA's website. There have been active discussions of evidence with some external stakeholders - but not the people for whom the initiative was developed</t>
  </si>
  <si>
    <t>Evidence has been accessibly and inclusively shared and discussed with the people for whom the initiative was developed. Where necessary, this has included producing outputs in local languages and/or without technical or INGO jargon</t>
  </si>
  <si>
    <r>
      <t xml:space="preserve">Evidence has been accessibly and inclusively shared and discussed with the people for whom the initiative was developed, while it was still at draft stage. Their views were appropriately incorporated into the final output(s), which as per </t>
    </r>
    <r>
      <rPr>
        <i/>
        <sz val="11"/>
        <color rgb="FF3B3A5E"/>
        <rFont val="Barlow"/>
      </rPr>
      <t>2-Sensitive</t>
    </r>
    <r>
      <rPr>
        <sz val="11"/>
        <color rgb="FF3B3A5E"/>
        <rFont val="Barlow"/>
      </rPr>
      <t xml:space="preserve"> has been tailored to their requirements</t>
    </r>
  </si>
  <si>
    <t>How has the initiative's external communications identified and adhered to relevant ethical principles, such as maintaining dignity of all actors and reflecting diversity of experience?</t>
  </si>
  <si>
    <t>No communications expertise or resourcing has been available to the programme. Other staff from IA and/or partners have handled communications at random</t>
  </si>
  <si>
    <t>IA and/or partners have had dedicated staff or resourcing available to handle external communications, but communications practices have not actively considered ethical principles</t>
  </si>
  <si>
    <t>The external communications about this initiative have given some consideration to ethical issues, such as how to sensitively portray participants and their stories, and in particular stories featuring women and groups who face exclusion</t>
  </si>
  <si>
    <t>The external communications about this initiative have been based on a comprehensive set of ethical principles, such as Bond's ethical standards. Communications have intentionally amplified the voices of women and those who face exclusion</t>
  </si>
  <si>
    <t>Has the initiative fostered equal partnerships based on mutual accountability?</t>
  </si>
  <si>
    <t>Funding</t>
  </si>
  <si>
    <t>Has the initiative established or maintained a relationship with its funder(s) that allows for flexibility in the use of funds and adaptability in programme activities?</t>
  </si>
  <si>
    <t>The initiative's funder is strict on how to spend resources and carry out activities, with no room for flexibility</t>
  </si>
  <si>
    <t>The initiative's funder allows a degree of flexibility on how to spend resources and carry out activities, but long approval processes are required</t>
  </si>
  <si>
    <t>A good relationship has been created with the funder which has led to a great level of flexibility on how to use resources and carry out activities</t>
  </si>
  <si>
    <t>The funding has allowed core costs to be covered in addition to the direct initiative budget, and activities can be changed with a great degree of flexibility. The funder is interested in the sustainability of organisations in the global majority, and applies locally-led lenses to decision making</t>
  </si>
  <si>
    <t>Adaptation and improvement</t>
  </si>
  <si>
    <t>What steps have been taken in response to this scale's use at the design stage, other than anything already covered above? In particular, have you addressed any low-scoring or missing elements of the programme design, such as the environmental assessment, context analysis, alignment with existing mechanisms, framing of intended impact, and involvement of local communities in meaningful co-creation?</t>
  </si>
  <si>
    <t>Annalisa Renna (IA) and Jacob (KYGC)</t>
  </si>
  <si>
    <t xml:space="preserve"> PROGRAMME IMPLEMENTATION STAGE</t>
  </si>
  <si>
    <r>
      <t xml:space="preserve"> • The "final notes and agreed actions" box is the only element of this sheet that you should edit directly. All other information is displayed as entered on the Programme Implementation Stage tab and should </t>
    </r>
    <r>
      <rPr>
        <b/>
        <sz val="11"/>
        <color rgb="FFECA327"/>
        <rFont val="Barlow"/>
      </rPr>
      <t>not</t>
    </r>
    <r>
      <rPr>
        <sz val="11"/>
        <color rgb="FFECA327"/>
        <rFont val="Barlow"/>
      </rPr>
      <t xml:space="preserve"> be changed here</t>
    </r>
  </si>
  <si>
    <t>Note that the unequal sizes of these groups may make smaller categories slightly more sensitive to any very high or low scores of individual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</si>
</sst>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0"/>
      <color rgb="FF000000"/>
      <name val="Arial"/>
      <scheme val="minor"/>
    </font>
    <font>
      <sz val="14"/>
      <color rgb="FFFFFFFF"/>
      <name val="Barlow"/>
    </font>
    <font>
      <sz val="11"/>
      <color rgb="FF000000"/>
      <name val="Barlow"/>
    </font>
    <font>
      <b/>
      <sz val="11"/>
      <color rgb="FFECA327"/>
      <name val="Barlow"/>
    </font>
    <font>
      <sz val="11"/>
      <color rgb="FF3B3A5E"/>
      <name val="Barlow"/>
    </font>
    <font>
      <sz val="11"/>
      <color rgb="FF000000"/>
      <name val="Calibri"/>
    </font>
    <font>
      <b/>
      <i/>
      <sz val="11"/>
      <color rgb="FF3B3A5E"/>
      <name val="Barlow"/>
    </font>
    <font>
      <b/>
      <sz val="11"/>
      <color rgb="FF3B3A5E"/>
      <name val="Barlow"/>
    </font>
    <font>
      <sz val="11"/>
      <color rgb="FF000000"/>
      <name val="Arial"/>
      <scheme val="minor"/>
    </font>
    <font>
      <sz val="11"/>
      <color theme="1"/>
      <name val="Barlow"/>
    </font>
    <font>
      <sz val="14"/>
      <color theme="0"/>
      <name val="Barlow"/>
    </font>
    <font>
      <i/>
      <sz val="11"/>
      <color rgb="FF3B3A5E"/>
      <name val="Barlow"/>
    </font>
    <font>
      <b/>
      <sz val="11"/>
      <color theme="1"/>
      <name val="Barlow"/>
    </font>
    <font>
      <sz val="2"/>
      <color rgb="FF000000"/>
      <name val="Arial"/>
      <family val="2"/>
      <scheme val="minor"/>
    </font>
    <font>
      <sz val="2"/>
      <color theme="0"/>
      <name val="Arial"/>
      <family val="2"/>
      <scheme val="minor"/>
    </font>
    <font>
      <sz val="11"/>
      <name val="Barlow"/>
    </font>
    <font>
      <i/>
      <sz val="12"/>
      <color rgb="FF414141"/>
      <name val="Barlow"/>
    </font>
    <font>
      <i/>
      <sz val="12"/>
      <color rgb="FF3B3A5E"/>
      <name val="Barlow"/>
    </font>
    <font>
      <strike/>
      <sz val="11"/>
      <color rgb="FF3B3A5E"/>
      <name val="Barlow"/>
    </font>
    <font>
      <sz val="11"/>
      <color rgb="FFFF0000"/>
      <name val="Barlow"/>
    </font>
    <font>
      <sz val="12"/>
      <color theme="0"/>
      <name val="Barlow"/>
    </font>
    <font>
      <sz val="12"/>
      <color rgb="FF000000"/>
      <name val="Barlow"/>
    </font>
    <font>
      <b/>
      <sz val="12"/>
      <color theme="1"/>
      <name val="Barlow"/>
    </font>
    <font>
      <b/>
      <sz val="12"/>
      <color theme="0"/>
      <name val="Barlow"/>
    </font>
    <font>
      <sz val="8"/>
      <color theme="0"/>
      <name val="Arial"/>
      <family val="2"/>
      <scheme val="minor"/>
    </font>
    <font>
      <sz val="11"/>
      <color theme="0"/>
      <name val="Barlow"/>
    </font>
    <font>
      <u/>
      <sz val="8"/>
      <color theme="0"/>
      <name val="Arial"/>
      <family val="2"/>
      <scheme val="minor"/>
    </font>
    <font>
      <sz val="8"/>
      <color theme="0"/>
      <name val="Barlow"/>
    </font>
    <font>
      <sz val="12"/>
      <color rgb="FF3B3A5E"/>
      <name val="Barlow"/>
    </font>
    <font>
      <sz val="14"/>
      <color rgb="FF000000"/>
      <name val="Barlow"/>
    </font>
    <font>
      <b/>
      <sz val="14"/>
      <color rgb="FF3B3A5E"/>
      <name val="Barlow"/>
    </font>
    <font>
      <sz val="14"/>
      <color theme="0"/>
      <name val="Arial"/>
      <family val="2"/>
      <scheme val="minor"/>
    </font>
    <font>
      <sz val="14"/>
      <color rgb="FFFF0000"/>
      <name val="Barlow"/>
    </font>
    <font>
      <sz val="16"/>
      <color rgb="FFFF0000"/>
      <name val="Barlow"/>
    </font>
    <font>
      <vertAlign val="superscript"/>
      <sz val="11"/>
      <color rgb="FF3B3A5E"/>
      <name val="Barlow"/>
    </font>
    <font>
      <vertAlign val="superscript"/>
      <sz val="12"/>
      <color rgb="FF3B3A5E"/>
      <name val="Barlow"/>
    </font>
    <font>
      <sz val="14"/>
      <color rgb="FF3B3A5E"/>
      <name val="Barlow"/>
    </font>
    <font>
      <vertAlign val="superscript"/>
      <sz val="14"/>
      <color theme="0"/>
      <name val="Barlow"/>
    </font>
    <font>
      <b/>
      <i/>
      <u/>
      <sz val="14"/>
      <color rgb="FFECA327"/>
      <name val="Barlow"/>
    </font>
    <font>
      <sz val="11"/>
      <color rgb="FFECA327"/>
      <name val="Barlow"/>
    </font>
    <font>
      <i/>
      <sz val="11"/>
      <color rgb="FFECA327"/>
      <name val="Barlow"/>
    </font>
    <font>
      <u/>
      <sz val="10"/>
      <color theme="10"/>
      <name val="Arial"/>
      <scheme val="minor"/>
    </font>
  </fonts>
  <fills count="15">
    <fill>
      <patternFill patternType="none"/>
    </fill>
    <fill>
      <patternFill patternType="gray125"/>
    </fill>
    <fill>
      <patternFill patternType="solid">
        <fgColor rgb="FFECA327"/>
        <bgColor rgb="FFECA327"/>
      </patternFill>
    </fill>
    <fill>
      <patternFill patternType="solid">
        <fgColor rgb="FFF6F6F4"/>
        <bgColor rgb="FFF6F6F4"/>
      </patternFill>
    </fill>
    <fill>
      <patternFill patternType="solid">
        <fgColor rgb="FFF6F6F4"/>
        <bgColor indexed="64"/>
      </patternFill>
    </fill>
    <fill>
      <patternFill patternType="solid">
        <fgColor rgb="FFFAE0B3"/>
        <bgColor indexed="64"/>
      </patternFill>
    </fill>
    <fill>
      <patternFill patternType="solid">
        <fgColor rgb="FF3B3A5E"/>
        <bgColor indexed="64"/>
      </patternFill>
    </fill>
    <fill>
      <patternFill patternType="solid">
        <fgColor rgb="FFBBBED8"/>
        <bgColor indexed="64"/>
      </patternFill>
    </fill>
    <fill>
      <patternFill patternType="solid">
        <fgColor rgb="FFEE7B42"/>
        <bgColor rgb="FFECA327"/>
      </patternFill>
    </fill>
    <fill>
      <patternFill patternType="solid">
        <fgColor rgb="FF414141"/>
        <bgColor rgb="FFECA327"/>
      </patternFill>
    </fill>
    <fill>
      <patternFill patternType="solid">
        <fgColor rgb="FF4FAAC6"/>
        <bgColor rgb="FFECA327"/>
      </patternFill>
    </fill>
    <fill>
      <patternFill patternType="solid">
        <fgColor rgb="FF5AB78D"/>
        <bgColor rgb="FFECA327"/>
      </patternFill>
    </fill>
    <fill>
      <patternFill patternType="solid">
        <fgColor theme="0"/>
        <bgColor indexed="64"/>
      </patternFill>
    </fill>
    <fill>
      <patternFill patternType="solid">
        <fgColor rgb="FFF6F6F4"/>
        <bgColor rgb="FFECA327"/>
      </patternFill>
    </fill>
    <fill>
      <patternFill patternType="solid">
        <fgColor rgb="FFECA327"/>
        <bgColor indexed="64"/>
      </patternFill>
    </fill>
  </fills>
  <borders count="31">
    <border>
      <left/>
      <right/>
      <top/>
      <bottom/>
      <diagonal/>
    </border>
    <border>
      <left/>
      <right/>
      <top style="thick">
        <color theme="0"/>
      </top>
      <bottom/>
      <diagonal/>
    </border>
    <border>
      <left/>
      <right/>
      <top style="thin">
        <color rgb="FFECA327"/>
      </top>
      <bottom style="thick">
        <color theme="0"/>
      </bottom>
      <diagonal/>
    </border>
    <border>
      <left style="medium">
        <color theme="0"/>
      </left>
      <right/>
      <top style="thin">
        <color rgb="FFECA327"/>
      </top>
      <bottom style="thick">
        <color theme="0"/>
      </bottom>
      <diagonal/>
    </border>
    <border>
      <left/>
      <right style="dotted">
        <color rgb="FFECA327"/>
      </right>
      <top style="thin">
        <color rgb="FFECA327"/>
      </top>
      <bottom style="thick">
        <color theme="0"/>
      </bottom>
      <diagonal/>
    </border>
    <border>
      <left style="dotted">
        <color rgb="FFECA327"/>
      </left>
      <right style="dotted">
        <color rgb="FFECA327"/>
      </right>
      <top style="thin">
        <color rgb="FFECA327"/>
      </top>
      <bottom style="thick">
        <color theme="0"/>
      </bottom>
      <diagonal/>
    </border>
    <border>
      <left style="dotted">
        <color rgb="FFECA327"/>
      </left>
      <right style="thick">
        <color theme="0"/>
      </right>
      <top style="thin">
        <color rgb="FFECA327"/>
      </top>
      <bottom style="thick">
        <color theme="0"/>
      </bottom>
      <diagonal/>
    </border>
    <border>
      <left style="dotted">
        <color rgb="FFF6CD95"/>
      </left>
      <right style="dotted">
        <color rgb="FFF6CD95"/>
      </right>
      <top style="thin">
        <color rgb="FFECA327"/>
      </top>
      <bottom style="thick">
        <color theme="0"/>
      </bottom>
      <diagonal/>
    </border>
    <border>
      <left style="dashed">
        <color rgb="FF3B3A5E"/>
      </left>
      <right/>
      <top/>
      <bottom/>
      <diagonal/>
    </border>
    <border>
      <left/>
      <right style="thin">
        <color theme="0"/>
      </right>
      <top/>
      <bottom/>
      <diagonal/>
    </border>
    <border>
      <left/>
      <right/>
      <top/>
      <bottom style="medium">
        <color theme="0"/>
      </bottom>
      <diagonal/>
    </border>
    <border>
      <left style="thin">
        <color theme="0"/>
      </left>
      <right/>
      <top/>
      <bottom style="medium">
        <color theme="0"/>
      </bottom>
      <diagonal/>
    </border>
    <border>
      <left/>
      <right/>
      <top style="medium">
        <color theme="0"/>
      </top>
      <bottom style="medium">
        <color theme="0"/>
      </bottom>
      <diagonal/>
    </border>
    <border>
      <left style="thin">
        <color theme="0"/>
      </left>
      <right/>
      <top style="medium">
        <color theme="0"/>
      </top>
      <bottom style="medium">
        <color theme="0"/>
      </bottom>
      <diagonal/>
    </border>
    <border>
      <left/>
      <right/>
      <top style="medium">
        <color theme="0"/>
      </top>
      <bottom/>
      <diagonal/>
    </border>
    <border>
      <left style="thin">
        <color theme="0"/>
      </left>
      <right/>
      <top style="medium">
        <color theme="0"/>
      </top>
      <bottom/>
      <diagonal/>
    </border>
    <border>
      <left style="thin">
        <color theme="0"/>
      </left>
      <right style="thin">
        <color theme="0"/>
      </right>
      <top style="medium">
        <color theme="0"/>
      </top>
      <bottom style="thin">
        <color rgb="FFECA327"/>
      </bottom>
      <diagonal/>
    </border>
    <border>
      <left style="thin">
        <color theme="0"/>
      </left>
      <right style="thick">
        <color theme="0"/>
      </right>
      <top style="medium">
        <color theme="0"/>
      </top>
      <bottom style="thin">
        <color rgb="FFECA327"/>
      </bottom>
      <diagonal/>
    </border>
    <border>
      <left style="thin">
        <color theme="0"/>
      </left>
      <right/>
      <top style="thick">
        <color theme="0"/>
      </top>
      <bottom/>
      <diagonal/>
    </border>
    <border>
      <left/>
      <right/>
      <top style="thick">
        <color theme="0"/>
      </top>
      <bottom style="medium">
        <color theme="0"/>
      </bottom>
      <diagonal/>
    </border>
    <border>
      <left/>
      <right style="thick">
        <color theme="0"/>
      </right>
      <top style="thick">
        <color theme="0"/>
      </top>
      <bottom style="medium">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thin">
        <color theme="0"/>
      </right>
      <top style="medium">
        <color rgb="FFF6F6F4"/>
      </top>
      <bottom style="medium">
        <color rgb="FFF6F6F4"/>
      </bottom>
      <diagonal/>
    </border>
    <border>
      <left style="medium">
        <color theme="0"/>
      </left>
      <right/>
      <top style="thick">
        <color theme="0"/>
      </top>
      <bottom style="medium">
        <color theme="0"/>
      </bottom>
      <diagonal/>
    </border>
    <border>
      <left/>
      <right/>
      <top/>
      <bottom style="thick">
        <color theme="0"/>
      </bottom>
      <diagonal/>
    </border>
    <border>
      <left style="medium">
        <color theme="0"/>
      </left>
      <right/>
      <top style="medium">
        <color theme="0"/>
      </top>
      <bottom/>
      <diagonal/>
    </border>
    <border>
      <left style="medium">
        <color theme="0"/>
      </left>
      <right/>
      <top/>
      <bottom/>
      <diagonal/>
    </border>
    <border>
      <left style="medium">
        <color theme="0"/>
      </left>
      <right/>
      <top/>
      <bottom style="thick">
        <color theme="0"/>
      </bottom>
      <diagonal/>
    </border>
  </borders>
  <cellStyleXfs count="2">
    <xf numFmtId="0" fontId="0" fillId="0" borderId="0"/>
    <xf numFmtId="0" fontId="41" fillId="0" borderId="0" applyNumberFormat="0" applyFill="0" applyBorder="0" applyAlignment="0" applyProtection="0"/>
  </cellStyleXfs>
  <cellXfs count="125">
    <xf numFmtId="0" fontId="0" fillId="0" borderId="0" xfId="0"/>
    <xf numFmtId="0" fontId="2" fillId="3" borderId="0" xfId="0" applyFont="1" applyFill="1" applyAlignment="1">
      <alignment wrapText="1"/>
    </xf>
    <xf numFmtId="0" fontId="2" fillId="0" borderId="0" xfId="0" applyFont="1"/>
    <xf numFmtId="0" fontId="2" fillId="3" borderId="0" xfId="0" applyFont="1" applyFill="1" applyAlignment="1">
      <alignment vertical="top" wrapText="1"/>
    </xf>
    <xf numFmtId="0" fontId="0" fillId="0" borderId="0" xfId="0" applyAlignment="1">
      <alignment vertical="top"/>
    </xf>
    <xf numFmtId="0" fontId="3" fillId="3" borderId="0" xfId="0" applyFont="1" applyFill="1" applyAlignment="1">
      <alignment vertical="top" wrapText="1"/>
    </xf>
    <xf numFmtId="0" fontId="4" fillId="3" borderId="0" xfId="0" applyFont="1" applyFill="1" applyAlignment="1">
      <alignment vertical="top" wrapText="1"/>
    </xf>
    <xf numFmtId="0" fontId="5" fillId="3" borderId="0" xfId="0" applyFont="1" applyFill="1" applyAlignment="1">
      <alignment vertical="top" wrapText="1"/>
    </xf>
    <xf numFmtId="0" fontId="8" fillId="0" borderId="0" xfId="0" applyFont="1" applyAlignment="1">
      <alignment vertical="top"/>
    </xf>
    <xf numFmtId="0" fontId="9" fillId="0" borderId="0" xfId="0" applyFont="1" applyAlignment="1">
      <alignment vertical="top"/>
    </xf>
    <xf numFmtId="0" fontId="8" fillId="0" borderId="0" xfId="0" applyFont="1" applyAlignment="1">
      <alignment horizontal="center" vertical="center"/>
    </xf>
    <xf numFmtId="0" fontId="9" fillId="0" borderId="0" xfId="0" applyFont="1" applyAlignment="1">
      <alignment horizontal="center" vertical="top"/>
    </xf>
    <xf numFmtId="0" fontId="8" fillId="0" borderId="0" xfId="0" applyFont="1" applyAlignment="1">
      <alignment horizontal="center" vertical="top"/>
    </xf>
    <xf numFmtId="0" fontId="4" fillId="5" borderId="2" xfId="0" applyFont="1" applyFill="1" applyBorder="1" applyAlignment="1">
      <alignment vertical="top" wrapText="1"/>
    </xf>
    <xf numFmtId="0" fontId="4" fillId="5" borderId="3" xfId="0" applyFont="1" applyFill="1" applyBorder="1" applyAlignment="1">
      <alignment horizontal="center" vertical="top"/>
    </xf>
    <xf numFmtId="0" fontId="4" fillId="4" borderId="4" xfId="0" applyFont="1" applyFill="1" applyBorder="1" applyAlignment="1">
      <alignment vertical="top" wrapText="1"/>
    </xf>
    <xf numFmtId="0" fontId="4" fillId="4" borderId="5" xfId="0" applyFont="1" applyFill="1" applyBorder="1" applyAlignment="1">
      <alignment vertical="top" wrapText="1"/>
    </xf>
    <xf numFmtId="0" fontId="4" fillId="4" borderId="6" xfId="0" applyFont="1" applyFill="1" applyBorder="1" applyAlignment="1">
      <alignment vertical="top" wrapText="1"/>
    </xf>
    <xf numFmtId="0" fontId="4" fillId="5" borderId="7"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top" wrapText="1"/>
    </xf>
    <xf numFmtId="0" fontId="10" fillId="6" borderId="0" xfId="0" applyFont="1" applyFill="1" applyAlignment="1">
      <alignment horizontal="center" vertical="center" wrapText="1"/>
    </xf>
    <xf numFmtId="0" fontId="10" fillId="6" borderId="9" xfId="0" applyFont="1" applyFill="1" applyBorder="1" applyAlignment="1">
      <alignment horizontal="center" vertical="center"/>
    </xf>
    <xf numFmtId="0" fontId="9" fillId="7" borderId="11" xfId="0" applyFont="1" applyFill="1" applyBorder="1" applyAlignment="1">
      <alignment vertical="top" wrapText="1"/>
    </xf>
    <xf numFmtId="0" fontId="12" fillId="7" borderId="10" xfId="0" applyFont="1" applyFill="1" applyBorder="1" applyAlignment="1">
      <alignment horizontal="center" vertical="center"/>
    </xf>
    <xf numFmtId="0" fontId="12" fillId="7" borderId="12" xfId="0" applyFont="1" applyFill="1" applyBorder="1" applyAlignment="1">
      <alignment horizontal="center" vertical="center"/>
    </xf>
    <xf numFmtId="0" fontId="9" fillId="7" borderId="13" xfId="0" applyFont="1" applyFill="1" applyBorder="1" applyAlignment="1">
      <alignment vertical="top" wrapText="1"/>
    </xf>
    <xf numFmtId="0" fontId="12" fillId="7" borderId="14" xfId="0" applyFont="1" applyFill="1" applyBorder="1" applyAlignment="1">
      <alignment horizontal="center" vertical="center"/>
    </xf>
    <xf numFmtId="0" fontId="9" fillId="7" borderId="15" xfId="0" applyFont="1" applyFill="1" applyBorder="1" applyAlignment="1">
      <alignment vertical="top" wrapText="1"/>
    </xf>
    <xf numFmtId="0" fontId="13" fillId="0" borderId="8" xfId="0" applyFont="1" applyBorder="1" applyAlignment="1">
      <alignment vertical="top"/>
    </xf>
    <xf numFmtId="0" fontId="13" fillId="0" borderId="8" xfId="0" applyFont="1" applyBorder="1" applyAlignment="1">
      <alignment horizontal="center" vertical="center"/>
    </xf>
    <xf numFmtId="0" fontId="13" fillId="0" borderId="0" xfId="0" applyFont="1" applyAlignment="1">
      <alignment vertical="top"/>
    </xf>
    <xf numFmtId="0" fontId="14" fillId="0" borderId="8" xfId="0" applyFont="1" applyBorder="1" applyAlignment="1">
      <alignment vertical="top"/>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7" fillId="0" borderId="0" xfId="0" applyFont="1" applyAlignment="1">
      <alignment horizontal="left" vertical="center"/>
    </xf>
    <xf numFmtId="0" fontId="16" fillId="0" borderId="0" xfId="0" applyFont="1" applyAlignment="1">
      <alignment vertical="top"/>
    </xf>
    <xf numFmtId="0" fontId="18" fillId="3" borderId="0" xfId="0" applyFont="1" applyFill="1" applyAlignment="1">
      <alignment vertical="top" wrapText="1"/>
    </xf>
    <xf numFmtId="0" fontId="1" fillId="2" borderId="18" xfId="0" applyFont="1" applyFill="1" applyBorder="1" applyAlignment="1">
      <alignment horizontal="center" vertical="center" wrapText="1"/>
    </xf>
    <xf numFmtId="0" fontId="21" fillId="0" borderId="0" xfId="0" applyFont="1"/>
    <xf numFmtId="0" fontId="2" fillId="4" borderId="0" xfId="0" applyFont="1" applyFill="1"/>
    <xf numFmtId="0" fontId="21" fillId="4" borderId="0" xfId="0" applyFont="1" applyFill="1"/>
    <xf numFmtId="0" fontId="24" fillId="0" borderId="0" xfId="0" applyFont="1"/>
    <xf numFmtId="0" fontId="22" fillId="13" borderId="0" xfId="0" applyFont="1" applyFill="1" applyAlignment="1">
      <alignment horizontal="center" vertical="center"/>
    </xf>
    <xf numFmtId="0" fontId="25" fillId="0" borderId="0" xfId="0" applyFont="1"/>
    <xf numFmtId="0" fontId="26" fillId="0" borderId="0" xfId="0" applyFont="1"/>
    <xf numFmtId="0" fontId="27" fillId="0" borderId="0" xfId="0" applyFont="1"/>
    <xf numFmtId="9" fontId="27" fillId="0" borderId="0" xfId="0" applyNumberFormat="1" applyFont="1"/>
    <xf numFmtId="2" fontId="27" fillId="0" borderId="0" xfId="0" applyNumberFormat="1" applyFont="1"/>
    <xf numFmtId="0" fontId="2" fillId="14" borderId="0" xfId="0" applyFont="1" applyFill="1"/>
    <xf numFmtId="0" fontId="29" fillId="4" borderId="0" xfId="0" applyFont="1" applyFill="1"/>
    <xf numFmtId="0" fontId="30" fillId="4" borderId="0" xfId="0" applyFont="1" applyFill="1"/>
    <xf numFmtId="0" fontId="29" fillId="0" borderId="0" xfId="0" applyFont="1"/>
    <xf numFmtId="0" fontId="31" fillId="0" borderId="0" xfId="0" applyFont="1"/>
    <xf numFmtId="0" fontId="10" fillId="6" borderId="0" xfId="0" applyFont="1" applyFill="1"/>
    <xf numFmtId="0" fontId="30" fillId="4" borderId="0" xfId="0" applyFont="1" applyFill="1" applyAlignment="1">
      <alignment horizontal="left"/>
    </xf>
    <xf numFmtId="14" fontId="2" fillId="4" borderId="0" xfId="0" applyNumberFormat="1" applyFont="1" applyFill="1" applyAlignment="1">
      <alignment horizontal="left" vertical="center"/>
    </xf>
    <xf numFmtId="0" fontId="2" fillId="4" borderId="0" xfId="0" applyFont="1" applyFill="1" applyAlignment="1">
      <alignment horizontal="left" vertical="center"/>
    </xf>
    <xf numFmtId="0" fontId="21" fillId="12" borderId="22" xfId="0" applyFont="1" applyFill="1" applyBorder="1" applyAlignment="1">
      <alignment horizontal="center" vertical="center"/>
    </xf>
    <xf numFmtId="0" fontId="21" fillId="12" borderId="24" xfId="0" applyFont="1" applyFill="1" applyBorder="1" applyAlignment="1">
      <alignment horizontal="center" vertical="center"/>
    </xf>
    <xf numFmtId="0" fontId="21" fillId="12" borderId="25" xfId="0" applyFont="1" applyFill="1" applyBorder="1" applyAlignment="1">
      <alignment horizontal="center" vertical="center"/>
    </xf>
    <xf numFmtId="0" fontId="7" fillId="4" borderId="0" xfId="0" applyFont="1" applyFill="1" applyAlignment="1">
      <alignment horizontal="left" vertical="center"/>
    </xf>
    <xf numFmtId="0" fontId="32" fillId="4" borderId="0" xfId="0" applyFont="1" applyFill="1"/>
    <xf numFmtId="0" fontId="33" fillId="4" borderId="0" xfId="0" applyFont="1" applyFill="1"/>
    <xf numFmtId="0" fontId="34" fillId="4" borderId="0" xfId="0" applyFont="1" applyFill="1"/>
    <xf numFmtId="0" fontId="35" fillId="4" borderId="0" xfId="0" applyFont="1" applyFill="1"/>
    <xf numFmtId="0" fontId="4" fillId="0" borderId="0" xfId="0" applyFont="1"/>
    <xf numFmtId="0" fontId="36" fillId="0" borderId="0" xfId="0" applyFont="1"/>
    <xf numFmtId="0" fontId="28" fillId="0" borderId="0" xfId="0" applyFont="1"/>
    <xf numFmtId="0" fontId="10" fillId="6" borderId="0" xfId="0" applyFont="1" applyFill="1" applyAlignment="1">
      <alignment vertical="center"/>
    </xf>
    <xf numFmtId="0" fontId="37" fillId="6" borderId="0" xfId="0" applyFont="1" applyFill="1" applyAlignment="1">
      <alignment vertical="center"/>
    </xf>
    <xf numFmtId="0" fontId="23" fillId="9" borderId="13" xfId="0" applyFont="1" applyFill="1" applyBorder="1" applyAlignment="1">
      <alignment horizontal="right" vertical="center" indent="1"/>
    </xf>
    <xf numFmtId="0" fontId="38" fillId="0" borderId="0" xfId="0" applyFont="1"/>
    <xf numFmtId="0" fontId="39" fillId="0" borderId="0" xfId="0" applyFont="1"/>
    <xf numFmtId="0" fontId="39" fillId="0" borderId="0" xfId="0" applyFont="1" applyAlignment="1">
      <alignment horizontal="left" indent="1"/>
    </xf>
    <xf numFmtId="0" fontId="40" fillId="0" borderId="0" xfId="0" applyFont="1" applyAlignment="1">
      <alignment horizontal="left" indent="2"/>
    </xf>
    <xf numFmtId="0" fontId="35" fillId="4" borderId="0" xfId="0" applyFont="1" applyFill="1" applyAlignment="1">
      <alignment horizontal="right" indent="2"/>
    </xf>
    <xf numFmtId="0" fontId="10" fillId="0" borderId="0" xfId="0" applyFont="1"/>
    <xf numFmtId="0" fontId="20" fillId="0" borderId="0" xfId="0" applyFont="1"/>
    <xf numFmtId="0" fontId="23" fillId="8" borderId="21" xfId="0" applyFont="1" applyFill="1" applyBorder="1" applyAlignment="1">
      <alignment horizontal="right" vertical="center" indent="1"/>
    </xf>
    <xf numFmtId="0" fontId="23" fillId="10" borderId="13" xfId="0" applyFont="1" applyFill="1" applyBorder="1" applyAlignment="1">
      <alignment horizontal="right" vertical="center" indent="1"/>
    </xf>
    <xf numFmtId="0" fontId="23" fillId="11" borderId="23" xfId="0" applyFont="1" applyFill="1" applyBorder="1" applyAlignment="1">
      <alignment horizontal="right" vertical="center" indent="1"/>
    </xf>
    <xf numFmtId="0" fontId="12" fillId="7" borderId="10"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4" fillId="3" borderId="0" xfId="0" applyFont="1" applyFill="1" applyAlignment="1">
      <alignment horizontal="left" vertical="top" wrapText="1"/>
    </xf>
    <xf numFmtId="0" fontId="2" fillId="4" borderId="0" xfId="0" applyFont="1" applyFill="1" applyAlignment="1">
      <alignment vertical="top"/>
    </xf>
    <xf numFmtId="0" fontId="0" fillId="4" borderId="0" xfId="0" applyFill="1" applyAlignment="1">
      <alignment vertical="top"/>
    </xf>
    <xf numFmtId="0" fontId="0" fillId="0" borderId="0" xfId="0" applyAlignment="1">
      <alignment horizontal="left" vertical="top"/>
    </xf>
    <xf numFmtId="0" fontId="0" fillId="14" borderId="19" xfId="0" applyFill="1" applyBorder="1" applyAlignment="1">
      <alignment horizontal="left" vertical="center"/>
    </xf>
    <xf numFmtId="0" fontId="0" fillId="0" borderId="0" xfId="0" applyAlignment="1">
      <alignment vertical="center"/>
    </xf>
    <xf numFmtId="0" fontId="0" fillId="0" borderId="19" xfId="0" applyBorder="1" applyAlignment="1">
      <alignment horizontal="left" vertical="center"/>
    </xf>
    <xf numFmtId="0" fontId="19" fillId="0" borderId="0" xfId="0" applyFont="1"/>
    <xf numFmtId="0" fontId="2" fillId="5" borderId="2" xfId="0" applyFont="1" applyFill="1" applyBorder="1" applyAlignment="1">
      <alignment vertical="top" wrapText="1"/>
    </xf>
    <xf numFmtId="0" fontId="2" fillId="12" borderId="4" xfId="0" applyFont="1" applyFill="1" applyBorder="1" applyAlignment="1">
      <alignment vertical="top" wrapText="1"/>
    </xf>
    <xf numFmtId="0" fontId="2" fillId="12" borderId="5" xfId="0" applyFont="1" applyFill="1" applyBorder="1" applyAlignment="1">
      <alignment vertical="top" wrapText="1"/>
    </xf>
    <xf numFmtId="0" fontId="4" fillId="12" borderId="5" xfId="0" applyFont="1" applyFill="1" applyBorder="1" applyAlignment="1">
      <alignment vertical="top" wrapText="1"/>
    </xf>
    <xf numFmtId="0" fontId="2" fillId="12" borderId="6" xfId="0" applyFont="1" applyFill="1" applyBorder="1" applyAlignment="1">
      <alignment vertical="top" wrapText="1"/>
    </xf>
    <xf numFmtId="0" fontId="4" fillId="3" borderId="0" xfId="0" applyFont="1" applyFill="1" applyAlignment="1">
      <alignment vertical="top" wrapText="1"/>
    </xf>
    <xf numFmtId="0" fontId="2" fillId="3" borderId="0" xfId="0" applyFont="1" applyFill="1" applyAlignment="1">
      <alignment vertical="top" wrapText="1"/>
    </xf>
    <xf numFmtId="0" fontId="3" fillId="3" borderId="0" xfId="0" applyFont="1" applyFill="1" applyAlignment="1">
      <alignment vertical="top" wrapText="1"/>
    </xf>
    <xf numFmtId="0" fontId="41" fillId="3" borderId="0" xfId="1" applyFill="1" applyAlignment="1">
      <alignment vertical="top" wrapText="1"/>
    </xf>
    <xf numFmtId="0" fontId="4" fillId="3" borderId="0" xfId="0" applyFont="1" applyFill="1" applyAlignment="1">
      <alignment horizontal="left" vertical="top" wrapText="1"/>
    </xf>
    <xf numFmtId="0" fontId="2" fillId="3" borderId="0" xfId="0" applyFont="1" applyFill="1" applyAlignment="1">
      <alignment wrapText="1"/>
    </xf>
    <xf numFmtId="0" fontId="1" fillId="2" borderId="0" xfId="0" applyFont="1" applyFill="1" applyAlignment="1">
      <alignment horizontal="center" vertical="center" wrapText="1"/>
    </xf>
    <xf numFmtId="0" fontId="16" fillId="0" borderId="0" xfId="0" applyFont="1" applyAlignment="1">
      <alignment horizontal="right" vertical="center" inden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0" fillId="6" borderId="0" xfId="0" applyFont="1" applyFill="1" applyAlignment="1">
      <alignment horizontal="right" vertical="center" indent="1"/>
    </xf>
    <xf numFmtId="0" fontId="10" fillId="6" borderId="12" xfId="0" applyFont="1" applyFill="1" applyBorder="1" applyAlignment="1">
      <alignment horizontal="right" vertical="center" indent="1"/>
    </xf>
    <xf numFmtId="0" fontId="15" fillId="7" borderId="0" xfId="0" applyFont="1" applyFill="1" applyAlignment="1">
      <alignment horizontal="left" vertical="center" indent="1"/>
    </xf>
    <xf numFmtId="0" fontId="15" fillId="7" borderId="12" xfId="0" applyFont="1" applyFill="1" applyBorder="1" applyAlignment="1">
      <alignment horizontal="left" vertical="center" indent="1"/>
    </xf>
    <xf numFmtId="14" fontId="15" fillId="7" borderId="0" xfId="0" applyNumberFormat="1" applyFont="1" applyFill="1" applyAlignment="1">
      <alignment horizontal="left" vertical="center" indent="1"/>
    </xf>
    <xf numFmtId="0" fontId="9" fillId="7" borderId="0" xfId="0" applyFont="1" applyFill="1" applyAlignment="1">
      <alignment horizontal="left" vertical="top" wrapText="1"/>
    </xf>
    <xf numFmtId="0" fontId="39" fillId="0" borderId="0" xfId="0" applyFont="1" applyAlignment="1">
      <alignment horizontal="left" vertical="top" wrapText="1"/>
    </xf>
    <xf numFmtId="0" fontId="10" fillId="14" borderId="26" xfId="0" applyFont="1" applyFill="1" applyBorder="1" applyAlignment="1">
      <alignment horizontal="center" vertical="center"/>
    </xf>
    <xf numFmtId="0" fontId="10" fillId="14" borderId="19" xfId="0" applyFont="1" applyFill="1" applyBorder="1" applyAlignment="1">
      <alignment horizontal="center" vertical="center"/>
    </xf>
    <xf numFmtId="0" fontId="4" fillId="5" borderId="28" xfId="0" applyFont="1" applyFill="1" applyBorder="1" applyAlignment="1">
      <alignment horizontal="left" vertical="top" wrapText="1" indent="1"/>
    </xf>
    <xf numFmtId="0" fontId="4" fillId="5" borderId="14" xfId="0" applyFont="1" applyFill="1" applyBorder="1" applyAlignment="1">
      <alignment horizontal="left" vertical="top" wrapText="1" indent="1"/>
    </xf>
    <xf numFmtId="0" fontId="4" fillId="5" borderId="29" xfId="0" applyFont="1" applyFill="1" applyBorder="1" applyAlignment="1">
      <alignment horizontal="left" vertical="top" wrapText="1" indent="1"/>
    </xf>
    <xf numFmtId="0" fontId="4" fillId="5" borderId="0" xfId="0" applyFont="1" applyFill="1" applyAlignment="1">
      <alignment horizontal="left" vertical="top" wrapText="1" indent="1"/>
    </xf>
    <xf numFmtId="0" fontId="4" fillId="5" borderId="30" xfId="0" applyFont="1" applyFill="1" applyBorder="1" applyAlignment="1">
      <alignment horizontal="left" vertical="top" wrapText="1" indent="1"/>
    </xf>
    <xf numFmtId="0" fontId="4" fillId="5" borderId="27" xfId="0" applyFont="1" applyFill="1" applyBorder="1" applyAlignment="1">
      <alignment horizontal="left" vertical="top" wrapText="1" indent="1"/>
    </xf>
    <xf numFmtId="0" fontId="9" fillId="7" borderId="14" xfId="0" applyFont="1" applyFill="1" applyBorder="1" applyAlignment="1">
      <alignment horizontal="left" vertical="top" wrapText="1" indent="1"/>
    </xf>
    <xf numFmtId="0" fontId="9" fillId="7" borderId="0" xfId="0" applyFont="1" applyFill="1" applyAlignment="1">
      <alignment horizontal="left" vertical="top" wrapText="1" indent="1"/>
    </xf>
  </cellXfs>
  <cellStyles count="2">
    <cellStyle name="Hyperlink" xfId="1" builtinId="8"/>
    <cellStyle name="Normal" xfId="0" builtinId="0"/>
  </cellStyles>
  <dxfs count="10">
    <dxf>
      <font>
        <b val="0"/>
        <i/>
        <color rgb="FFECA327"/>
      </font>
    </dxf>
    <dxf>
      <fill>
        <patternFill>
          <bgColor rgb="FFEE7B42"/>
        </patternFill>
      </fill>
    </dxf>
    <dxf>
      <font>
        <color theme="0"/>
      </font>
      <fill>
        <patternFill>
          <bgColor rgb="FF414141"/>
        </patternFill>
      </fill>
    </dxf>
    <dxf>
      <fill>
        <patternFill>
          <bgColor rgb="FF4FAAC6"/>
        </patternFill>
      </fill>
    </dxf>
    <dxf>
      <fill>
        <patternFill>
          <bgColor rgb="FF5AB78D"/>
        </patternFill>
      </fill>
    </dxf>
    <dxf>
      <font>
        <b val="0"/>
        <i/>
        <color rgb="FFECA327"/>
      </font>
    </dxf>
    <dxf>
      <fill>
        <patternFill>
          <bgColor rgb="FFEE7B42"/>
        </patternFill>
      </fill>
    </dxf>
    <dxf>
      <font>
        <color theme="0"/>
      </font>
      <fill>
        <patternFill>
          <bgColor rgb="FF414141"/>
        </patternFill>
      </fill>
    </dxf>
    <dxf>
      <fill>
        <patternFill>
          <bgColor rgb="FF4FAAC6"/>
        </patternFill>
      </fill>
    </dxf>
    <dxf>
      <fill>
        <patternFill>
          <bgColor rgb="FF5AB78D"/>
        </patternFill>
      </fill>
    </dxf>
  </dxfs>
  <tableStyles count="0" defaultTableStyle="TableStyleMedium2" defaultPivotStyle="PivotStyleLight16"/>
  <colors>
    <mruColors>
      <color rgb="FFBBBED8"/>
      <color rgb="FFECA327"/>
      <color rgb="FFFAE0B3"/>
      <color rgb="FFF6F6F4"/>
      <color rgb="FF3B3A5E"/>
      <color rgb="FF5AB78D"/>
      <color rgb="FF4FAAC6"/>
      <color rgb="FF414141"/>
      <color rgb="FFEE7B42"/>
      <color rgb="FFF6CD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EE7B42"/>
              </a:solidFill>
              <a:ln w="19050">
                <a:solidFill>
                  <a:srgbClr val="F6F6F4"/>
                </a:solidFill>
              </a:ln>
              <a:effectLst/>
            </c:spPr>
            <c:extLst>
              <c:ext xmlns:c16="http://schemas.microsoft.com/office/drawing/2014/chart" uri="{C3380CC4-5D6E-409C-BE32-E72D297353CC}">
                <c16:uniqueId val="{00000002-9C53-458E-ABE0-793AD280C11C}"/>
              </c:ext>
            </c:extLst>
          </c:dPt>
          <c:dPt>
            <c:idx val="1"/>
            <c:bubble3D val="0"/>
            <c:spPr>
              <a:solidFill>
                <a:srgbClr val="414141"/>
              </a:solidFill>
              <a:ln w="19050">
                <a:solidFill>
                  <a:srgbClr val="F6F6F4"/>
                </a:solidFill>
              </a:ln>
              <a:effectLst/>
            </c:spPr>
            <c:extLst>
              <c:ext xmlns:c16="http://schemas.microsoft.com/office/drawing/2014/chart" uri="{C3380CC4-5D6E-409C-BE32-E72D297353CC}">
                <c16:uniqueId val="{00000003-9C53-458E-ABE0-793AD280C11C}"/>
              </c:ext>
            </c:extLst>
          </c:dPt>
          <c:dPt>
            <c:idx val="2"/>
            <c:bubble3D val="0"/>
            <c:spPr>
              <a:solidFill>
                <a:srgbClr val="4FAAC6"/>
              </a:solidFill>
              <a:ln w="19050">
                <a:solidFill>
                  <a:srgbClr val="F6F6F4"/>
                </a:solidFill>
              </a:ln>
              <a:effectLst/>
            </c:spPr>
            <c:extLst>
              <c:ext xmlns:c16="http://schemas.microsoft.com/office/drawing/2014/chart" uri="{C3380CC4-5D6E-409C-BE32-E72D297353CC}">
                <c16:uniqueId val="{00000004-9C53-458E-ABE0-793AD280C11C}"/>
              </c:ext>
            </c:extLst>
          </c:dPt>
          <c:dPt>
            <c:idx val="3"/>
            <c:bubble3D val="0"/>
            <c:spPr>
              <a:solidFill>
                <a:srgbClr val="5AB78D"/>
              </a:solidFill>
              <a:ln w="19050">
                <a:solidFill>
                  <a:srgbClr val="F6F6F4"/>
                </a:solidFill>
              </a:ln>
              <a:effectLst/>
            </c:spPr>
            <c:extLst>
              <c:ext xmlns:c16="http://schemas.microsoft.com/office/drawing/2014/chart" uri="{C3380CC4-5D6E-409C-BE32-E72D297353CC}">
                <c16:uniqueId val="{00000005-9C53-458E-ABE0-793AD280C11C}"/>
              </c:ext>
            </c:extLst>
          </c:dPt>
          <c:dPt>
            <c:idx val="4"/>
            <c:bubble3D val="0"/>
            <c:spPr>
              <a:noFill/>
              <a:ln w="19050">
                <a:noFill/>
              </a:ln>
              <a:effectLst/>
            </c:spPr>
            <c:extLst>
              <c:ext xmlns:c16="http://schemas.microsoft.com/office/drawing/2014/chart" uri="{C3380CC4-5D6E-409C-BE32-E72D297353CC}">
                <c16:uniqueId val="{00000001-9C53-458E-ABE0-793AD280C11C}"/>
              </c:ext>
            </c:extLst>
          </c:dPt>
          <c:dLbls>
            <c:dLbl>
              <c:idx val="0"/>
              <c:layout>
                <c:manualLayout>
                  <c:x val="-0.10129557291666667"/>
                  <c:y val="-6.2112152777777777E-2"/>
                </c:manualLayout>
              </c:layout>
              <c:tx>
                <c:strRef>
                  <c:f>'Dashboard - Design'!$P$12</c:f>
                  <c:strCache>
                    <c:ptCount val="1"/>
                    <c:pt idx="0">
                      <c:v>Unjust</c:v>
                    </c:pt>
                  </c:strCache>
                </c:strRef>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arlow" panose="00000500000000000000" pitchFamily="2"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2752916666666664"/>
                      <c:h val="0.16404166666666664"/>
                    </c:manualLayout>
                  </c15:layout>
                  <c15:dlblFieldTable>
                    <c15:dlblFTEntry>
                      <c15:txfldGUID>{B436993C-9201-4854-8045-83E5722EC408}</c15:txfldGUID>
                      <c15:f>'Dashboard - Design'!$P$12</c15:f>
                      <c15:dlblFieldTableCache>
                        <c:ptCount val="1"/>
                        <c:pt idx="0">
                          <c:v>Unjust</c:v>
                        </c:pt>
                      </c15:dlblFieldTableCache>
                    </c15:dlblFTEntry>
                  </c15:dlblFieldTable>
                  <c15:showDataLabelsRange val="0"/>
                </c:ext>
                <c:ext xmlns:c16="http://schemas.microsoft.com/office/drawing/2014/chart" uri="{C3380CC4-5D6E-409C-BE32-E72D297353CC}">
                  <c16:uniqueId val="{00000002-9C53-458E-ABE0-793AD280C11C}"/>
                </c:ext>
              </c:extLst>
            </c:dLbl>
            <c:dLbl>
              <c:idx val="1"/>
              <c:layout>
                <c:manualLayout>
                  <c:x val="-6.0727604166666664E-2"/>
                  <c:y val="-9.4749305555555552E-2"/>
                </c:manualLayout>
              </c:layout>
              <c:tx>
                <c:strRef>
                  <c:f>'Dashboard - Design'!$P$13</c:f>
                  <c:strCache>
                    <c:ptCount val="1"/>
                    <c:pt idx="0">
                      <c:v>Blind</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{D3B3B8ED-44C3-4537-89EB-2BAC4097901D}</c15:txfldGUID>
                      <c15:f>'Dashboard - Design'!$P$13</c15:f>
                      <c15:dlblFieldTableCache>
                        <c:ptCount val="1"/>
                        <c:pt idx="0">
                          <c:v>Blind</c:v>
                        </c:pt>
                      </c15:dlblFieldTableCache>
                    </c15:dlblFTEntry>
                  </c15:dlblFieldTable>
                  <c15:showDataLabelsRange val="0"/>
                </c:ext>
                <c:ext xmlns:c16="http://schemas.microsoft.com/office/drawing/2014/chart" uri="{C3380CC4-5D6E-409C-BE32-E72D297353CC}">
                  <c16:uniqueId val="{00000003-9C53-458E-ABE0-793AD280C11C}"/>
                </c:ext>
              </c:extLst>
            </c:dLbl>
            <c:dLbl>
              <c:idx val="2"/>
              <c:layout>
                <c:manualLayout>
                  <c:x val="6.9746527777777692E-2"/>
                  <c:y val="-9.7274537037037034E-2"/>
                </c:manualLayout>
              </c:layout>
              <c:tx>
                <c:strRef>
                  <c:f>'Dashboard - Design'!$P$14</c:f>
                  <c:strCache>
                    <c:ptCount val="1"/>
                    <c:pt idx="0">
                      <c:v>Sensitive</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{0F0BA19F-0187-41EC-8DA8-E7673B54C531}</c15:txfldGUID>
                      <c15:f>'Dashboard - Design'!$P$14</c15:f>
                      <c15:dlblFieldTableCache>
                        <c:ptCount val="1"/>
                        <c:pt idx="0">
                          <c:v>Sensitive</c:v>
                        </c:pt>
                      </c15:dlblFieldTableCache>
                    </c15:dlblFTEntry>
                  </c15:dlblFieldTable>
                  <c15:showDataLabelsRange val="0"/>
                </c:ext>
                <c:ext xmlns:c16="http://schemas.microsoft.com/office/drawing/2014/chart" uri="{C3380CC4-5D6E-409C-BE32-E72D297353CC}">
                  <c16:uniqueId val="{00000004-9C53-458E-ABE0-793AD280C11C}"/>
                </c:ext>
              </c:extLst>
            </c:dLbl>
            <c:dLbl>
              <c:idx val="3"/>
              <c:layout>
                <c:manualLayout>
                  <c:x val="0.13174904513888872"/>
                  <c:y val="-7.6358217592592592E-2"/>
                </c:manualLayout>
              </c:layout>
              <c:tx>
                <c:strRef>
                  <c:f>'Dashboard - Design'!$P$15</c:f>
                  <c:strCache>
                    <c:ptCount val="1"/>
                    <c:pt idx="0">
                      <c:v>Transformative</c:v>
                    </c:pt>
                  </c:strCache>
                </c:strRef>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arlow" panose="00000500000000000000" pitchFamily="2"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25813055555555553"/>
                      <c:h val="0.10524537037037035"/>
                    </c:manualLayout>
                  </c15:layout>
                  <c15:dlblFieldTable>
                    <c15:dlblFTEntry>
                      <c15:txfldGUID>{055A1C6C-28BC-4CAA-9D46-F6D2E7C5DA52}</c15:txfldGUID>
                      <c15:f>'Dashboard - Design'!$P$15</c15:f>
                      <c15:dlblFieldTableCache>
                        <c:ptCount val="1"/>
                        <c:pt idx="0">
                          <c:v>Transformative</c:v>
                        </c:pt>
                      </c15:dlblFieldTableCache>
                    </c15:dlblFTEntry>
                  </c15:dlblFieldTable>
                  <c15:showDataLabelsRange val="0"/>
                </c:ext>
                <c:ext xmlns:c16="http://schemas.microsoft.com/office/drawing/2014/chart" uri="{C3380CC4-5D6E-409C-BE32-E72D297353CC}">
                  <c16:uniqueId val="{00000005-9C53-458E-ABE0-793AD280C11C}"/>
                </c:ext>
              </c:extLst>
            </c:dLbl>
            <c:dLbl>
              <c:idx val="4"/>
              <c:delete val="1"/>
              <c:extLst>
                <c:ext xmlns:c15="http://schemas.microsoft.com/office/drawing/2012/chart" uri="{CE6537A1-D6FC-4f65-9D91-7224C49458BB}"/>
                <c:ext xmlns:c16="http://schemas.microsoft.com/office/drawing/2014/chart" uri="{C3380CC4-5D6E-409C-BE32-E72D297353CC}">
                  <c16:uniqueId val="{00000001-9C53-458E-ABE0-793AD280C11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arlow" panose="00000500000000000000"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val>
            <c:numRef>
              <c:f>'Dashboard - Design'!$Q$12:$Q$16</c:f>
              <c:numCache>
                <c:formatCode>General</c:formatCode>
                <c:ptCount val="5"/>
                <c:pt idx="0">
                  <c:v>25</c:v>
                </c:pt>
                <c:pt idx="1">
                  <c:v>25</c:v>
                </c:pt>
                <c:pt idx="2">
                  <c:v>25</c:v>
                </c:pt>
                <c:pt idx="3">
                  <c:v>25</c:v>
                </c:pt>
                <c:pt idx="4">
                  <c:v>100</c:v>
                </c:pt>
              </c:numCache>
            </c:numRef>
          </c:val>
          <c:extLst>
            <c:ext xmlns:c16="http://schemas.microsoft.com/office/drawing/2014/chart" uri="{C3380CC4-5D6E-409C-BE32-E72D297353CC}">
              <c16:uniqueId val="{00000000-9C53-458E-ABE0-793AD280C11C}"/>
            </c:ext>
          </c:extLst>
        </c:ser>
        <c:dLbls>
          <c:showLegendKey val="0"/>
          <c:showVal val="0"/>
          <c:showCatName val="0"/>
          <c:showSerName val="0"/>
          <c:showPercent val="0"/>
          <c:showBubbleSize val="0"/>
          <c:showLeaderLines val="0"/>
        </c:dLbls>
        <c:firstSliceAng val="270"/>
        <c:holeSize val="66"/>
      </c:doughnutChart>
      <c:pieChart>
        <c:varyColors val="1"/>
        <c:ser>
          <c:idx val="1"/>
          <c:order val="1"/>
          <c:tx>
            <c:v>Needle</c:v>
          </c:tx>
          <c:dPt>
            <c:idx val="0"/>
            <c:bubble3D val="0"/>
            <c:spPr>
              <a:noFill/>
              <a:ln w="19050">
                <a:noFill/>
              </a:ln>
              <a:effectLst/>
            </c:spPr>
            <c:extLst>
              <c:ext xmlns:c16="http://schemas.microsoft.com/office/drawing/2014/chart" uri="{C3380CC4-5D6E-409C-BE32-E72D297353CC}">
                <c16:uniqueId val="{00000009-9C53-458E-ABE0-793AD280C11C}"/>
              </c:ext>
            </c:extLst>
          </c:dPt>
          <c:dPt>
            <c:idx val="1"/>
            <c:bubble3D val="0"/>
            <c:spPr>
              <a:solidFill>
                <a:srgbClr val="ECA327">
                  <a:alpha val="82000"/>
                </a:srgbClr>
              </a:solidFill>
              <a:ln w="9525">
                <a:solidFill>
                  <a:srgbClr val="ECA327"/>
                </a:solidFill>
              </a:ln>
              <a:effectLst/>
            </c:spPr>
            <c:extLst>
              <c:ext xmlns:c16="http://schemas.microsoft.com/office/drawing/2014/chart" uri="{C3380CC4-5D6E-409C-BE32-E72D297353CC}">
                <c16:uniqueId val="{0000000A-9C53-458E-ABE0-793AD280C11C}"/>
              </c:ext>
            </c:extLst>
          </c:dPt>
          <c:dPt>
            <c:idx val="2"/>
            <c:bubble3D val="0"/>
            <c:spPr>
              <a:noFill/>
              <a:ln w="19050">
                <a:noFill/>
              </a:ln>
              <a:effectLst/>
            </c:spPr>
            <c:extLst>
              <c:ext xmlns:c16="http://schemas.microsoft.com/office/drawing/2014/chart" uri="{C3380CC4-5D6E-409C-BE32-E72D297353CC}">
                <c16:uniqueId val="{00000008-9C53-458E-ABE0-793AD280C11C}"/>
              </c:ext>
            </c:extLst>
          </c:dPt>
          <c:val>
            <c:numRef>
              <c:f>'Dashboard - Design'!$Q$19:$Q$21</c:f>
              <c:numCache>
                <c:formatCode>General</c:formatCode>
                <c:ptCount val="3"/>
                <c:pt idx="0">
                  <c:v>29.411764705882355</c:v>
                </c:pt>
                <c:pt idx="1">
                  <c:v>1</c:v>
                </c:pt>
                <c:pt idx="2">
                  <c:v>169.58823529411765</c:v>
                </c:pt>
              </c:numCache>
            </c:numRef>
          </c:val>
          <c:extLst>
            <c:ext xmlns:c16="http://schemas.microsoft.com/office/drawing/2014/chart" uri="{C3380CC4-5D6E-409C-BE32-E72D297353CC}">
              <c16:uniqueId val="{00000007-9C53-458E-ABE0-793AD280C11C}"/>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Barlow" panose="00000500000000000000" pitchFamily="2" charset="0"/>
                <a:ea typeface="+mn-ea"/>
                <a:cs typeface="+mn-cs"/>
              </a:defRPr>
            </a:pPr>
            <a:r>
              <a:rPr lang="en-GB">
                <a:solidFill>
                  <a:schemeClr val="tx1"/>
                </a:solidFill>
                <a:latin typeface="Barlow" panose="00000500000000000000" pitchFamily="2" charset="0"/>
              </a:rPr>
              <a:t>Overview per category</a:t>
            </a:r>
            <a:r>
              <a:rPr lang="en-GB" baseline="30000">
                <a:solidFill>
                  <a:schemeClr val="tx1"/>
                </a:solidFill>
                <a:latin typeface="Barlow" panose="00000500000000000000" pitchFamily="2" charset="0"/>
              </a:rPr>
              <a:t>1</a:t>
            </a:r>
            <a:endParaRPr lang="en-GB">
              <a:solidFill>
                <a:schemeClr val="tx1"/>
              </a:solidFill>
              <a:latin typeface="Barlow" panose="00000500000000000000" pitchFamily="2"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Barlow" panose="00000500000000000000" pitchFamily="2" charset="0"/>
              <a:ea typeface="+mn-ea"/>
              <a:cs typeface="+mn-cs"/>
            </a:defRPr>
          </a:pPr>
          <a:endParaRPr lang="en-US"/>
        </a:p>
      </c:txPr>
    </c:title>
    <c:autoTitleDeleted val="0"/>
    <c:plotArea>
      <c:layout/>
      <c:barChart>
        <c:barDir val="bar"/>
        <c:grouping val="stacked"/>
        <c:varyColors val="0"/>
        <c:ser>
          <c:idx val="1"/>
          <c:order val="0"/>
          <c:tx>
            <c:strRef>
              <c:f>'Dashboard - Design'!$R$2</c:f>
              <c:strCache>
                <c:ptCount val="1"/>
                <c:pt idx="0">
                  <c:v>Max</c:v>
                </c:pt>
              </c:strCache>
            </c:strRef>
          </c:tx>
          <c:spPr>
            <a:gradFill flip="none" rotWithShape="1">
              <a:gsLst>
                <a:gs pos="4000">
                  <a:srgbClr val="EE7B42"/>
                </a:gs>
                <a:gs pos="32000">
                  <a:srgbClr val="414141"/>
                </a:gs>
                <a:gs pos="65000">
                  <a:srgbClr val="4FAAC6"/>
                </a:gs>
                <a:gs pos="93000">
                  <a:srgbClr val="5AB78D"/>
                </a:gs>
              </a:gsLst>
              <a:lin ang="0" scaled="1"/>
              <a:tileRect/>
            </a:gradFill>
            <a:ln>
              <a:noFill/>
            </a:ln>
            <a:effectLst/>
          </c:spPr>
          <c:invertIfNegative val="0"/>
          <c:cat>
            <c:strRef>
              <c:f>'Dashboard - Design'!$P$3:$P$7</c:f>
              <c:strCache>
                <c:ptCount val="5"/>
                <c:pt idx="0">
                  <c:v>Concept &amp; design process</c:v>
                </c:pt>
                <c:pt idx="1">
                  <c:v>Governance &amp; resourcing</c:v>
                </c:pt>
                <c:pt idx="2">
                  <c:v>Responsible implementation</c:v>
                </c:pt>
                <c:pt idx="3">
                  <c:v>Collecting &amp; communicating information</c:v>
                </c:pt>
                <c:pt idx="4">
                  <c:v>Safeguarding &amp; do no harm</c:v>
                </c:pt>
              </c:strCache>
            </c:strRef>
          </c:cat>
          <c:val>
            <c:numRef>
              <c:f>'Dashboard - Design'!$R$3:$R$7</c:f>
              <c:numCache>
                <c:formatCode>General</c:formatCode>
                <c:ptCount val="5"/>
                <c:pt idx="0">
                  <c:v>9</c:v>
                </c:pt>
                <c:pt idx="1">
                  <c:v>9</c:v>
                </c:pt>
                <c:pt idx="2">
                  <c:v>9</c:v>
                </c:pt>
                <c:pt idx="3">
                  <c:v>9</c:v>
                </c:pt>
                <c:pt idx="4">
                  <c:v>9</c:v>
                </c:pt>
              </c:numCache>
            </c:numRef>
          </c:val>
          <c:extLst>
            <c:ext xmlns:c16="http://schemas.microsoft.com/office/drawing/2014/chart" uri="{C3380CC4-5D6E-409C-BE32-E72D297353CC}">
              <c16:uniqueId val="{00000001-69EA-4107-8806-DBCDA1D18E02}"/>
            </c:ext>
          </c:extLst>
        </c:ser>
        <c:dLbls>
          <c:showLegendKey val="0"/>
          <c:showVal val="0"/>
          <c:showCatName val="0"/>
          <c:showSerName val="0"/>
          <c:showPercent val="0"/>
          <c:showBubbleSize val="0"/>
        </c:dLbls>
        <c:gapWidth val="150"/>
        <c:overlap val="100"/>
        <c:axId val="899905072"/>
        <c:axId val="769909440"/>
      </c:barChart>
      <c:barChart>
        <c:barDir val="bar"/>
        <c:grouping val="stacked"/>
        <c:varyColors val="0"/>
        <c:ser>
          <c:idx val="2"/>
          <c:order val="1"/>
          <c:tx>
            <c:strRef>
              <c:f>'Dashboard - Design'!$S$2</c:f>
              <c:strCache>
                <c:ptCount val="1"/>
                <c:pt idx="0">
                  <c:v>Fill</c:v>
                </c:pt>
              </c:strCache>
            </c:strRef>
          </c:tx>
          <c:spPr>
            <a:noFill/>
            <a:ln>
              <a:noFill/>
            </a:ln>
            <a:effectLst/>
          </c:spPr>
          <c:invertIfNegative val="0"/>
          <c:cat>
            <c:strRef>
              <c:f>'Dashboard - Design'!$P$3:$P$7</c:f>
              <c:strCache>
                <c:ptCount val="5"/>
                <c:pt idx="0">
                  <c:v>Concept &amp; design process</c:v>
                </c:pt>
                <c:pt idx="1">
                  <c:v>Governance &amp; resourcing</c:v>
                </c:pt>
                <c:pt idx="2">
                  <c:v>Responsible implementation</c:v>
                </c:pt>
                <c:pt idx="3">
                  <c:v>Collecting &amp; communicating information</c:v>
                </c:pt>
                <c:pt idx="4">
                  <c:v>Safeguarding &amp; do no harm</c:v>
                </c:pt>
              </c:strCache>
            </c:strRef>
          </c:cat>
          <c:val>
            <c:numRef>
              <c:f>'Dashboard - Design'!$S$3:$S$7</c:f>
              <c:numCache>
                <c:formatCode>General</c:formatCode>
                <c:ptCount val="5"/>
                <c:pt idx="0">
                  <c:v>1.6349999999999998</c:v>
                </c:pt>
                <c:pt idx="1">
                  <c:v>2.085</c:v>
                </c:pt>
                <c:pt idx="2">
                  <c:v>1.835</c:v>
                </c:pt>
                <c:pt idx="3">
                  <c:v>4.835</c:v>
                </c:pt>
                <c:pt idx="4">
                  <c:v>2.835</c:v>
                </c:pt>
              </c:numCache>
            </c:numRef>
          </c:val>
          <c:extLst>
            <c:ext xmlns:c16="http://schemas.microsoft.com/office/drawing/2014/chart" uri="{C3380CC4-5D6E-409C-BE32-E72D297353CC}">
              <c16:uniqueId val="{00000002-69EA-4107-8806-DBCDA1D18E02}"/>
            </c:ext>
          </c:extLst>
        </c:ser>
        <c:ser>
          <c:idx val="3"/>
          <c:order val="2"/>
          <c:tx>
            <c:strRef>
              <c:f>'Dashboard - Design'!$T$2</c:f>
              <c:strCache>
                <c:ptCount val="1"/>
                <c:pt idx="0">
                  <c:v>Size</c:v>
                </c:pt>
              </c:strCache>
            </c:strRef>
          </c:tx>
          <c:spPr>
            <a:solidFill>
              <a:srgbClr val="F6CD95">
                <a:alpha val="81961"/>
              </a:srgbClr>
            </a:solidFill>
            <a:ln w="22225">
              <a:solidFill>
                <a:srgbClr val="ECA327"/>
              </a:solidFill>
            </a:ln>
            <a:effectLst/>
          </c:spPr>
          <c:invertIfNegative val="0"/>
          <c:cat>
            <c:strRef>
              <c:f>'Dashboard - Design'!$P$3:$P$7</c:f>
              <c:strCache>
                <c:ptCount val="5"/>
                <c:pt idx="0">
                  <c:v>Concept &amp; design process</c:v>
                </c:pt>
                <c:pt idx="1">
                  <c:v>Governance &amp; resourcing</c:v>
                </c:pt>
                <c:pt idx="2">
                  <c:v>Responsible implementation</c:v>
                </c:pt>
                <c:pt idx="3">
                  <c:v>Collecting &amp; communicating information</c:v>
                </c:pt>
                <c:pt idx="4">
                  <c:v>Safeguarding &amp; do no harm</c:v>
                </c:pt>
              </c:strCache>
            </c:strRef>
          </c:cat>
          <c:val>
            <c:numRef>
              <c:f>'Dashboard - Design'!$T$3:$T$7</c:f>
              <c:numCache>
                <c:formatCode>General</c:formatCode>
                <c:ptCount val="5"/>
                <c:pt idx="0">
                  <c:v>0.33</c:v>
                </c:pt>
                <c:pt idx="1">
                  <c:v>0.33</c:v>
                </c:pt>
                <c:pt idx="2">
                  <c:v>0.33</c:v>
                </c:pt>
                <c:pt idx="3">
                  <c:v>0.33</c:v>
                </c:pt>
                <c:pt idx="4">
                  <c:v>0.33</c:v>
                </c:pt>
              </c:numCache>
            </c:numRef>
          </c:val>
          <c:extLst>
            <c:ext xmlns:c16="http://schemas.microsoft.com/office/drawing/2014/chart" uri="{C3380CC4-5D6E-409C-BE32-E72D297353CC}">
              <c16:uniqueId val="{00000003-69EA-4107-8806-DBCDA1D18E02}"/>
            </c:ext>
          </c:extLst>
        </c:ser>
        <c:dLbls>
          <c:showLegendKey val="0"/>
          <c:showVal val="0"/>
          <c:showCatName val="0"/>
          <c:showSerName val="0"/>
          <c:showPercent val="0"/>
          <c:showBubbleSize val="0"/>
        </c:dLbls>
        <c:gapWidth val="42"/>
        <c:overlap val="100"/>
        <c:axId val="1208730688"/>
        <c:axId val="387710624"/>
      </c:barChart>
      <c:catAx>
        <c:axId val="8999050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Barlow" panose="00000500000000000000" pitchFamily="2" charset="0"/>
                <a:ea typeface="+mn-ea"/>
                <a:cs typeface="+mn-cs"/>
              </a:defRPr>
            </a:pPr>
            <a:endParaRPr lang="en-US"/>
          </a:p>
        </c:txPr>
        <c:crossAx val="769909440"/>
        <c:crosses val="autoZero"/>
        <c:auto val="1"/>
        <c:lblAlgn val="ctr"/>
        <c:lblOffset val="100"/>
        <c:noMultiLvlLbl val="0"/>
      </c:catAx>
      <c:valAx>
        <c:axId val="769909440"/>
        <c:scaling>
          <c:orientation val="minMax"/>
          <c:max val="9"/>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899905072"/>
        <c:crosses val="autoZero"/>
        <c:crossBetween val="between"/>
      </c:valAx>
      <c:valAx>
        <c:axId val="387710624"/>
        <c:scaling>
          <c:orientation val="minMax"/>
        </c:scaling>
        <c:delete val="1"/>
        <c:axPos val="b"/>
        <c:numFmt formatCode="General" sourceLinked="1"/>
        <c:majorTickMark val="out"/>
        <c:minorTickMark val="none"/>
        <c:tickLblPos val="nextTo"/>
        <c:crossAx val="1208730688"/>
        <c:crosses val="max"/>
        <c:crossBetween val="between"/>
      </c:valAx>
      <c:catAx>
        <c:axId val="1208730688"/>
        <c:scaling>
          <c:orientation val="maxMin"/>
        </c:scaling>
        <c:delete val="1"/>
        <c:axPos val="r"/>
        <c:numFmt formatCode="General" sourceLinked="1"/>
        <c:majorTickMark val="out"/>
        <c:minorTickMark val="none"/>
        <c:tickLblPos val="nextTo"/>
        <c:crossAx val="387710624"/>
        <c:crosses val="max"/>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6F6F4"/>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EE7B42"/>
              </a:solidFill>
              <a:ln w="19050">
                <a:solidFill>
                  <a:srgbClr val="F6F6F4"/>
                </a:solidFill>
              </a:ln>
              <a:effectLst/>
            </c:spPr>
            <c:extLst>
              <c:ext xmlns:c16="http://schemas.microsoft.com/office/drawing/2014/chart" uri="{C3380CC4-5D6E-409C-BE32-E72D297353CC}">
                <c16:uniqueId val="{00000001-7FB9-46C5-9CAA-4BD19BFD4E3D}"/>
              </c:ext>
            </c:extLst>
          </c:dPt>
          <c:dPt>
            <c:idx val="1"/>
            <c:bubble3D val="0"/>
            <c:spPr>
              <a:solidFill>
                <a:srgbClr val="414141"/>
              </a:solidFill>
              <a:ln w="19050">
                <a:solidFill>
                  <a:srgbClr val="F6F6F4"/>
                </a:solidFill>
              </a:ln>
              <a:effectLst/>
            </c:spPr>
            <c:extLst>
              <c:ext xmlns:c16="http://schemas.microsoft.com/office/drawing/2014/chart" uri="{C3380CC4-5D6E-409C-BE32-E72D297353CC}">
                <c16:uniqueId val="{00000003-7FB9-46C5-9CAA-4BD19BFD4E3D}"/>
              </c:ext>
            </c:extLst>
          </c:dPt>
          <c:dPt>
            <c:idx val="2"/>
            <c:bubble3D val="0"/>
            <c:spPr>
              <a:solidFill>
                <a:srgbClr val="4FAAC6"/>
              </a:solidFill>
              <a:ln w="19050">
                <a:solidFill>
                  <a:srgbClr val="F6F6F4"/>
                </a:solidFill>
              </a:ln>
              <a:effectLst/>
            </c:spPr>
            <c:extLst>
              <c:ext xmlns:c16="http://schemas.microsoft.com/office/drawing/2014/chart" uri="{C3380CC4-5D6E-409C-BE32-E72D297353CC}">
                <c16:uniqueId val="{00000005-7FB9-46C5-9CAA-4BD19BFD4E3D}"/>
              </c:ext>
            </c:extLst>
          </c:dPt>
          <c:dPt>
            <c:idx val="3"/>
            <c:bubble3D val="0"/>
            <c:spPr>
              <a:solidFill>
                <a:srgbClr val="5AB78D"/>
              </a:solidFill>
              <a:ln w="19050">
                <a:solidFill>
                  <a:srgbClr val="F6F6F4"/>
                </a:solidFill>
              </a:ln>
              <a:effectLst/>
            </c:spPr>
            <c:extLst>
              <c:ext xmlns:c16="http://schemas.microsoft.com/office/drawing/2014/chart" uri="{C3380CC4-5D6E-409C-BE32-E72D297353CC}">
                <c16:uniqueId val="{00000007-7FB9-46C5-9CAA-4BD19BFD4E3D}"/>
              </c:ext>
            </c:extLst>
          </c:dPt>
          <c:dPt>
            <c:idx val="4"/>
            <c:bubble3D val="0"/>
            <c:spPr>
              <a:noFill/>
              <a:ln w="19050">
                <a:noFill/>
              </a:ln>
              <a:effectLst/>
            </c:spPr>
            <c:extLst>
              <c:ext xmlns:c16="http://schemas.microsoft.com/office/drawing/2014/chart" uri="{C3380CC4-5D6E-409C-BE32-E72D297353CC}">
                <c16:uniqueId val="{00000009-7FB9-46C5-9CAA-4BD19BFD4E3D}"/>
              </c:ext>
            </c:extLst>
          </c:dPt>
          <c:dLbls>
            <c:dLbl>
              <c:idx val="0"/>
              <c:layout>
                <c:manualLayout>
                  <c:x val="-0.10129557291666667"/>
                  <c:y val="-6.2112152777777777E-2"/>
                </c:manualLayout>
              </c:layout>
              <c:tx>
                <c:strRef>
                  <c:f>'Dashboard - Implementation'!$P$12</c:f>
                  <c:strCache>
                    <c:ptCount val="1"/>
                    <c:pt idx="0">
                      <c:v>Unjust</c:v>
                    </c:pt>
                  </c:strCache>
                </c:strRef>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arlow" panose="00000500000000000000" pitchFamily="2"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2752916666666664"/>
                      <c:h val="0.16404166666666664"/>
                    </c:manualLayout>
                  </c15:layout>
                  <c15:dlblFieldTable>
                    <c15:dlblFTEntry>
                      <c15:txfldGUID>{57779293-1ADC-4236-8C3E-A27A2F24B7CE}</c15:txfldGUID>
                      <c15:f>'Dashboard - Implementation'!$P$12</c15:f>
                      <c15:dlblFieldTableCache>
                        <c:ptCount val="1"/>
                        <c:pt idx="0">
                          <c:v>Unjust</c:v>
                        </c:pt>
                      </c15:dlblFieldTableCache>
                    </c15:dlblFTEntry>
                  </c15:dlblFieldTable>
                  <c15:showDataLabelsRange val="0"/>
                </c:ext>
                <c:ext xmlns:c16="http://schemas.microsoft.com/office/drawing/2014/chart" uri="{C3380CC4-5D6E-409C-BE32-E72D297353CC}">
                  <c16:uniqueId val="{00000001-7FB9-46C5-9CAA-4BD19BFD4E3D}"/>
                </c:ext>
              </c:extLst>
            </c:dLbl>
            <c:dLbl>
              <c:idx val="1"/>
              <c:layout>
                <c:manualLayout>
                  <c:x val="-6.0727604166666664E-2"/>
                  <c:y val="-9.4749305555555552E-2"/>
                </c:manualLayout>
              </c:layout>
              <c:tx>
                <c:strRef>
                  <c:f>'Dashboard - Implementation'!$P$13</c:f>
                  <c:strCache>
                    <c:ptCount val="1"/>
                    <c:pt idx="0">
                      <c:v>Blind</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{BC887DF5-7FC5-429A-B8DF-6A30412AEBE5}</c15:txfldGUID>
                      <c15:f>'Dashboard - Implementation'!$P$13</c15:f>
                      <c15:dlblFieldTableCache>
                        <c:ptCount val="1"/>
                        <c:pt idx="0">
                          <c:v>Blind</c:v>
                        </c:pt>
                      </c15:dlblFieldTableCache>
                    </c15:dlblFTEntry>
                  </c15:dlblFieldTable>
                  <c15:showDataLabelsRange val="0"/>
                </c:ext>
                <c:ext xmlns:c16="http://schemas.microsoft.com/office/drawing/2014/chart" uri="{C3380CC4-5D6E-409C-BE32-E72D297353CC}">
                  <c16:uniqueId val="{00000003-7FB9-46C5-9CAA-4BD19BFD4E3D}"/>
                </c:ext>
              </c:extLst>
            </c:dLbl>
            <c:dLbl>
              <c:idx val="2"/>
              <c:layout>
                <c:manualLayout>
                  <c:x val="6.9746527777777692E-2"/>
                  <c:y val="-9.7274537037037034E-2"/>
                </c:manualLayout>
              </c:layout>
              <c:tx>
                <c:strRef>
                  <c:f>'Dashboard - Implementation'!$P$14</c:f>
                  <c:strCache>
                    <c:ptCount val="1"/>
                    <c:pt idx="0">
                      <c:v>Sensitive</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{0AB55FE9-1AC1-4054-BA1C-0FE867AE43B3}</c15:txfldGUID>
                      <c15:f>'Dashboard - Implementation'!$P$14</c15:f>
                      <c15:dlblFieldTableCache>
                        <c:ptCount val="1"/>
                        <c:pt idx="0">
                          <c:v>Sensitive</c:v>
                        </c:pt>
                      </c15:dlblFieldTableCache>
                    </c15:dlblFTEntry>
                  </c15:dlblFieldTable>
                  <c15:showDataLabelsRange val="0"/>
                </c:ext>
                <c:ext xmlns:c16="http://schemas.microsoft.com/office/drawing/2014/chart" uri="{C3380CC4-5D6E-409C-BE32-E72D297353CC}">
                  <c16:uniqueId val="{00000005-7FB9-46C5-9CAA-4BD19BFD4E3D}"/>
                </c:ext>
              </c:extLst>
            </c:dLbl>
            <c:dLbl>
              <c:idx val="3"/>
              <c:layout>
                <c:manualLayout>
                  <c:x val="0.13174904513888872"/>
                  <c:y val="-7.6358217592592592E-2"/>
                </c:manualLayout>
              </c:layout>
              <c:tx>
                <c:strRef>
                  <c:f>'Dashboard - Implementation'!$P$15</c:f>
                  <c:strCache>
                    <c:ptCount val="1"/>
                    <c:pt idx="0">
                      <c:v>Transformative</c:v>
                    </c:pt>
                  </c:strCache>
                </c:strRef>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arlow" panose="00000500000000000000" pitchFamily="2"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25813055555555553"/>
                      <c:h val="0.10524537037037035"/>
                    </c:manualLayout>
                  </c15:layout>
                  <c15:dlblFieldTable>
                    <c15:dlblFTEntry>
                      <c15:txfldGUID>{8CD55192-235A-431D-8C74-51CBDA0C05D2}</c15:txfldGUID>
                      <c15:f>'Dashboard - Implementation'!$P$15</c15:f>
                      <c15:dlblFieldTableCache>
                        <c:ptCount val="1"/>
                        <c:pt idx="0">
                          <c:v>Transformative</c:v>
                        </c:pt>
                      </c15:dlblFieldTableCache>
                    </c15:dlblFTEntry>
                  </c15:dlblFieldTable>
                  <c15:showDataLabelsRange val="0"/>
                </c:ext>
                <c:ext xmlns:c16="http://schemas.microsoft.com/office/drawing/2014/chart" uri="{C3380CC4-5D6E-409C-BE32-E72D297353CC}">
                  <c16:uniqueId val="{00000007-7FB9-46C5-9CAA-4BD19BFD4E3D}"/>
                </c:ext>
              </c:extLst>
            </c:dLbl>
            <c:dLbl>
              <c:idx val="4"/>
              <c:delete val="1"/>
              <c:extLst>
                <c:ext xmlns:c15="http://schemas.microsoft.com/office/drawing/2012/chart" uri="{CE6537A1-D6FC-4f65-9D91-7224C49458BB}"/>
                <c:ext xmlns:c16="http://schemas.microsoft.com/office/drawing/2014/chart" uri="{C3380CC4-5D6E-409C-BE32-E72D297353CC}">
                  <c16:uniqueId val="{00000009-7FB9-46C5-9CAA-4BD19BFD4E3D}"/>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arlow" panose="00000500000000000000"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val>
            <c:numRef>
              <c:f>'Dashboard - Implementation'!$Q$12:$Q$16</c:f>
              <c:numCache>
                <c:formatCode>General</c:formatCode>
                <c:ptCount val="5"/>
                <c:pt idx="0">
                  <c:v>25</c:v>
                </c:pt>
                <c:pt idx="1">
                  <c:v>25</c:v>
                </c:pt>
                <c:pt idx="2">
                  <c:v>25</c:v>
                </c:pt>
                <c:pt idx="3">
                  <c:v>25</c:v>
                </c:pt>
                <c:pt idx="4">
                  <c:v>100</c:v>
                </c:pt>
              </c:numCache>
            </c:numRef>
          </c:val>
          <c:extLst>
            <c:ext xmlns:c16="http://schemas.microsoft.com/office/drawing/2014/chart" uri="{C3380CC4-5D6E-409C-BE32-E72D297353CC}">
              <c16:uniqueId val="{0000000A-7FB9-46C5-9CAA-4BD19BFD4E3D}"/>
            </c:ext>
          </c:extLst>
        </c:ser>
        <c:dLbls>
          <c:showLegendKey val="0"/>
          <c:showVal val="0"/>
          <c:showCatName val="0"/>
          <c:showSerName val="0"/>
          <c:showPercent val="0"/>
          <c:showBubbleSize val="0"/>
          <c:showLeaderLines val="0"/>
        </c:dLbls>
        <c:firstSliceAng val="270"/>
        <c:holeSize val="66"/>
      </c:doughnutChart>
      <c:pieChart>
        <c:varyColors val="1"/>
        <c:ser>
          <c:idx val="1"/>
          <c:order val="1"/>
          <c:tx>
            <c:v>Needle</c:v>
          </c:tx>
          <c:dPt>
            <c:idx val="0"/>
            <c:bubble3D val="0"/>
            <c:spPr>
              <a:noFill/>
              <a:ln w="19050">
                <a:noFill/>
              </a:ln>
              <a:effectLst/>
            </c:spPr>
            <c:extLst>
              <c:ext xmlns:c16="http://schemas.microsoft.com/office/drawing/2014/chart" uri="{C3380CC4-5D6E-409C-BE32-E72D297353CC}">
                <c16:uniqueId val="{0000000C-7FB9-46C5-9CAA-4BD19BFD4E3D}"/>
              </c:ext>
            </c:extLst>
          </c:dPt>
          <c:dPt>
            <c:idx val="1"/>
            <c:bubble3D val="0"/>
            <c:spPr>
              <a:solidFill>
                <a:srgbClr val="ECA327">
                  <a:alpha val="82000"/>
                </a:srgbClr>
              </a:solidFill>
              <a:ln w="9525">
                <a:solidFill>
                  <a:srgbClr val="ECA327"/>
                </a:solidFill>
              </a:ln>
              <a:effectLst/>
            </c:spPr>
            <c:extLst>
              <c:ext xmlns:c16="http://schemas.microsoft.com/office/drawing/2014/chart" uri="{C3380CC4-5D6E-409C-BE32-E72D297353CC}">
                <c16:uniqueId val="{0000000E-7FB9-46C5-9CAA-4BD19BFD4E3D}"/>
              </c:ext>
            </c:extLst>
          </c:dPt>
          <c:dPt>
            <c:idx val="2"/>
            <c:bubble3D val="0"/>
            <c:spPr>
              <a:noFill/>
              <a:ln w="19050">
                <a:noFill/>
              </a:ln>
              <a:effectLst/>
            </c:spPr>
            <c:extLst>
              <c:ext xmlns:c16="http://schemas.microsoft.com/office/drawing/2014/chart" uri="{C3380CC4-5D6E-409C-BE32-E72D297353CC}">
                <c16:uniqueId val="{00000010-7FB9-46C5-9CAA-4BD19BFD4E3D}"/>
              </c:ext>
            </c:extLst>
          </c:dPt>
          <c:val>
            <c:numRef>
              <c:f>'Dashboard - Implementation'!$Q$19:$Q$21</c:f>
              <c:numCache>
                <c:formatCode>General</c:formatCode>
                <c:ptCount val="3"/>
                <c:pt idx="0">
                  <c:v>50</c:v>
                </c:pt>
                <c:pt idx="1">
                  <c:v>1</c:v>
                </c:pt>
                <c:pt idx="2">
                  <c:v>149</c:v>
                </c:pt>
              </c:numCache>
            </c:numRef>
          </c:val>
          <c:extLst>
            <c:ext xmlns:c16="http://schemas.microsoft.com/office/drawing/2014/chart" uri="{C3380CC4-5D6E-409C-BE32-E72D297353CC}">
              <c16:uniqueId val="{00000011-7FB9-46C5-9CAA-4BD19BFD4E3D}"/>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Barlow" panose="00000500000000000000" pitchFamily="2" charset="0"/>
                <a:ea typeface="+mn-ea"/>
                <a:cs typeface="+mn-cs"/>
              </a:defRPr>
            </a:pPr>
            <a:r>
              <a:rPr lang="en-GB">
                <a:solidFill>
                  <a:schemeClr val="tx1"/>
                </a:solidFill>
                <a:latin typeface="Barlow" panose="00000500000000000000" pitchFamily="2" charset="0"/>
              </a:rPr>
              <a:t>Overview per category</a:t>
            </a:r>
            <a:r>
              <a:rPr lang="en-GB" baseline="30000">
                <a:solidFill>
                  <a:schemeClr val="tx1"/>
                </a:solidFill>
                <a:latin typeface="Barlow" panose="00000500000000000000" pitchFamily="2" charset="0"/>
              </a:rPr>
              <a:t>1</a:t>
            </a:r>
            <a:endParaRPr lang="en-GB">
              <a:solidFill>
                <a:schemeClr val="tx1"/>
              </a:solidFill>
              <a:latin typeface="Barlow" panose="00000500000000000000" pitchFamily="2"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Barlow" panose="00000500000000000000" pitchFamily="2" charset="0"/>
              <a:ea typeface="+mn-ea"/>
              <a:cs typeface="+mn-cs"/>
            </a:defRPr>
          </a:pPr>
          <a:endParaRPr lang="en-US"/>
        </a:p>
      </c:txPr>
    </c:title>
    <c:autoTitleDeleted val="0"/>
    <c:plotArea>
      <c:layout/>
      <c:barChart>
        <c:barDir val="bar"/>
        <c:grouping val="stacked"/>
        <c:varyColors val="0"/>
        <c:ser>
          <c:idx val="1"/>
          <c:order val="0"/>
          <c:tx>
            <c:strRef>
              <c:f>'Dashboard - Implementation'!$R$2</c:f>
              <c:strCache>
                <c:ptCount val="1"/>
                <c:pt idx="0">
                  <c:v>Max</c:v>
                </c:pt>
              </c:strCache>
            </c:strRef>
          </c:tx>
          <c:spPr>
            <a:gradFill flip="none" rotWithShape="1">
              <a:gsLst>
                <a:gs pos="4000">
                  <a:srgbClr val="EE7B42"/>
                </a:gs>
                <a:gs pos="32000">
                  <a:srgbClr val="414141"/>
                </a:gs>
                <a:gs pos="65000">
                  <a:srgbClr val="4FAAC6"/>
                </a:gs>
                <a:gs pos="91000">
                  <a:srgbClr val="5AB78D"/>
                </a:gs>
              </a:gsLst>
              <a:lin ang="0" scaled="1"/>
              <a:tileRect/>
            </a:gradFill>
            <a:ln>
              <a:noFill/>
            </a:ln>
            <a:effectLst/>
          </c:spPr>
          <c:invertIfNegative val="0"/>
          <c:dPt>
            <c:idx val="2"/>
            <c:invertIfNegative val="0"/>
            <c:bubble3D val="0"/>
            <c:spPr>
              <a:gradFill flip="none" rotWithShape="1">
                <a:gsLst>
                  <a:gs pos="4000">
                    <a:srgbClr val="EE7B42"/>
                  </a:gs>
                  <a:gs pos="32000">
                    <a:srgbClr val="414141"/>
                  </a:gs>
                  <a:gs pos="65000">
                    <a:srgbClr val="4FAAC6"/>
                  </a:gs>
                  <a:gs pos="93000">
                    <a:srgbClr val="5AB78D"/>
                  </a:gs>
                </a:gsLst>
                <a:lin ang="0" scaled="1"/>
                <a:tileRect/>
              </a:gradFill>
              <a:ln>
                <a:noFill/>
              </a:ln>
              <a:effectLst/>
            </c:spPr>
            <c:extLst>
              <c:ext xmlns:c16="http://schemas.microsoft.com/office/drawing/2014/chart" uri="{C3380CC4-5D6E-409C-BE32-E72D297353CC}">
                <c16:uniqueId val="{00000000-7ED9-426D-B58A-C19157F1AA02}"/>
              </c:ext>
            </c:extLst>
          </c:dPt>
          <c:cat>
            <c:strRef>
              <c:f>'Dashboard - Implementation'!$P$3:$P$6</c:f>
              <c:strCache>
                <c:ptCount val="4"/>
                <c:pt idx="0">
                  <c:v>Governance &amp; resourcing</c:v>
                </c:pt>
                <c:pt idx="1">
                  <c:v>Responsible implementation</c:v>
                </c:pt>
                <c:pt idx="2">
                  <c:v>Collecting &amp; communicating information</c:v>
                </c:pt>
                <c:pt idx="3">
                  <c:v>Safeguarding &amp; do no harm</c:v>
                </c:pt>
              </c:strCache>
            </c:strRef>
          </c:cat>
          <c:val>
            <c:numRef>
              <c:f>'Dashboard - Implementation'!$R$3:$R$6</c:f>
              <c:numCache>
                <c:formatCode>General</c:formatCode>
                <c:ptCount val="4"/>
                <c:pt idx="0">
                  <c:v>9</c:v>
                </c:pt>
                <c:pt idx="1">
                  <c:v>9</c:v>
                </c:pt>
                <c:pt idx="2">
                  <c:v>9</c:v>
                </c:pt>
                <c:pt idx="3">
                  <c:v>9</c:v>
                </c:pt>
              </c:numCache>
            </c:numRef>
          </c:val>
          <c:extLst>
            <c:ext xmlns:c16="http://schemas.microsoft.com/office/drawing/2014/chart" uri="{C3380CC4-5D6E-409C-BE32-E72D297353CC}">
              <c16:uniqueId val="{00000000-9D34-43C7-9A56-6F4AAD808A0F}"/>
            </c:ext>
          </c:extLst>
        </c:ser>
        <c:dLbls>
          <c:showLegendKey val="0"/>
          <c:showVal val="0"/>
          <c:showCatName val="0"/>
          <c:showSerName val="0"/>
          <c:showPercent val="0"/>
          <c:showBubbleSize val="0"/>
        </c:dLbls>
        <c:gapWidth val="150"/>
        <c:overlap val="100"/>
        <c:axId val="899905072"/>
        <c:axId val="769909440"/>
      </c:barChart>
      <c:barChart>
        <c:barDir val="bar"/>
        <c:grouping val="stacked"/>
        <c:varyColors val="0"/>
        <c:ser>
          <c:idx val="2"/>
          <c:order val="1"/>
          <c:tx>
            <c:strRef>
              <c:f>'Dashboard - Implementation'!$S$2</c:f>
              <c:strCache>
                <c:ptCount val="1"/>
                <c:pt idx="0">
                  <c:v>Fill</c:v>
                </c:pt>
              </c:strCache>
            </c:strRef>
          </c:tx>
          <c:spPr>
            <a:noFill/>
            <a:ln>
              <a:noFill/>
            </a:ln>
            <a:effectLst/>
          </c:spPr>
          <c:invertIfNegative val="0"/>
          <c:cat>
            <c:strRef>
              <c:f>'Dashboard - Implementation'!$P$3:$P$6</c:f>
              <c:strCache>
                <c:ptCount val="4"/>
                <c:pt idx="0">
                  <c:v>Governance &amp; resourcing</c:v>
                </c:pt>
                <c:pt idx="1">
                  <c:v>Responsible implementation</c:v>
                </c:pt>
                <c:pt idx="2">
                  <c:v>Collecting &amp; communicating information</c:v>
                </c:pt>
                <c:pt idx="3">
                  <c:v>Safeguarding &amp; do no harm</c:v>
                </c:pt>
              </c:strCache>
            </c:strRef>
          </c:cat>
          <c:val>
            <c:numRef>
              <c:f>'Dashboard - Implementation'!$S$3:$S$6</c:f>
              <c:numCache>
                <c:formatCode>General</c:formatCode>
                <c:ptCount val="4"/>
                <c:pt idx="0">
                  <c:v>5.835</c:v>
                </c:pt>
                <c:pt idx="1">
                  <c:v>4.835</c:v>
                </c:pt>
                <c:pt idx="2">
                  <c:v>0.83499999999999996</c:v>
                </c:pt>
                <c:pt idx="3">
                  <c:v>5.835</c:v>
                </c:pt>
              </c:numCache>
            </c:numRef>
          </c:val>
          <c:extLst>
            <c:ext xmlns:c16="http://schemas.microsoft.com/office/drawing/2014/chart" uri="{C3380CC4-5D6E-409C-BE32-E72D297353CC}">
              <c16:uniqueId val="{00000001-9D34-43C7-9A56-6F4AAD808A0F}"/>
            </c:ext>
          </c:extLst>
        </c:ser>
        <c:ser>
          <c:idx val="3"/>
          <c:order val="2"/>
          <c:tx>
            <c:strRef>
              <c:f>'Dashboard - Implementation'!$T$2</c:f>
              <c:strCache>
                <c:ptCount val="1"/>
                <c:pt idx="0">
                  <c:v>Size</c:v>
                </c:pt>
              </c:strCache>
            </c:strRef>
          </c:tx>
          <c:spPr>
            <a:solidFill>
              <a:srgbClr val="F6CD95">
                <a:alpha val="81961"/>
              </a:srgbClr>
            </a:solidFill>
            <a:ln w="22225">
              <a:solidFill>
                <a:srgbClr val="ECA327"/>
              </a:solidFill>
            </a:ln>
            <a:effectLst/>
          </c:spPr>
          <c:invertIfNegative val="0"/>
          <c:cat>
            <c:strRef>
              <c:f>'Dashboard - Implementation'!$P$3:$P$6</c:f>
              <c:strCache>
                <c:ptCount val="4"/>
                <c:pt idx="0">
                  <c:v>Governance &amp; resourcing</c:v>
                </c:pt>
                <c:pt idx="1">
                  <c:v>Responsible implementation</c:v>
                </c:pt>
                <c:pt idx="2">
                  <c:v>Collecting &amp; communicating information</c:v>
                </c:pt>
                <c:pt idx="3">
                  <c:v>Safeguarding &amp; do no harm</c:v>
                </c:pt>
              </c:strCache>
            </c:strRef>
          </c:cat>
          <c:val>
            <c:numRef>
              <c:f>'Dashboard - Implementation'!$T$3:$T$6</c:f>
              <c:numCache>
                <c:formatCode>General</c:formatCode>
                <c:ptCount val="4"/>
                <c:pt idx="0">
                  <c:v>0.33</c:v>
                </c:pt>
                <c:pt idx="1">
                  <c:v>0.33</c:v>
                </c:pt>
                <c:pt idx="2">
                  <c:v>0.33</c:v>
                </c:pt>
                <c:pt idx="3">
                  <c:v>0.33</c:v>
                </c:pt>
              </c:numCache>
            </c:numRef>
          </c:val>
          <c:extLst>
            <c:ext xmlns:c16="http://schemas.microsoft.com/office/drawing/2014/chart" uri="{C3380CC4-5D6E-409C-BE32-E72D297353CC}">
              <c16:uniqueId val="{00000002-9D34-43C7-9A56-6F4AAD808A0F}"/>
            </c:ext>
          </c:extLst>
        </c:ser>
        <c:dLbls>
          <c:showLegendKey val="0"/>
          <c:showVal val="0"/>
          <c:showCatName val="0"/>
          <c:showSerName val="0"/>
          <c:showPercent val="0"/>
          <c:showBubbleSize val="0"/>
        </c:dLbls>
        <c:gapWidth val="42"/>
        <c:overlap val="100"/>
        <c:axId val="1208730688"/>
        <c:axId val="387710624"/>
      </c:barChart>
      <c:catAx>
        <c:axId val="8999050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Barlow" panose="00000500000000000000" pitchFamily="2" charset="0"/>
                <a:ea typeface="+mn-ea"/>
                <a:cs typeface="+mn-cs"/>
              </a:defRPr>
            </a:pPr>
            <a:endParaRPr lang="en-US"/>
          </a:p>
        </c:txPr>
        <c:crossAx val="769909440"/>
        <c:crosses val="autoZero"/>
        <c:auto val="1"/>
        <c:lblAlgn val="ctr"/>
        <c:lblOffset val="100"/>
        <c:noMultiLvlLbl val="0"/>
      </c:catAx>
      <c:valAx>
        <c:axId val="769909440"/>
        <c:scaling>
          <c:orientation val="minMax"/>
          <c:max val="9"/>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899905072"/>
        <c:crosses val="autoZero"/>
        <c:crossBetween val="between"/>
      </c:valAx>
      <c:valAx>
        <c:axId val="387710624"/>
        <c:scaling>
          <c:orientation val="minMax"/>
        </c:scaling>
        <c:delete val="1"/>
        <c:axPos val="b"/>
        <c:numFmt formatCode="General" sourceLinked="1"/>
        <c:majorTickMark val="out"/>
        <c:minorTickMark val="none"/>
        <c:tickLblPos val="nextTo"/>
        <c:crossAx val="1208730688"/>
        <c:crosses val="max"/>
        <c:crossBetween val="between"/>
      </c:valAx>
      <c:catAx>
        <c:axId val="1208730688"/>
        <c:scaling>
          <c:orientation val="maxMin"/>
        </c:scaling>
        <c:delete val="1"/>
        <c:axPos val="r"/>
        <c:numFmt formatCode="General" sourceLinked="1"/>
        <c:majorTickMark val="out"/>
        <c:minorTickMark val="none"/>
        <c:tickLblPos val="nextTo"/>
        <c:crossAx val="387710624"/>
        <c:crosses val="max"/>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6F6F4"/>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1457325</xdr:colOff>
      <xdr:row>28</xdr:row>
      <xdr:rowOff>190500</xdr:rowOff>
    </xdr:from>
    <xdr:to>
      <xdr:col>3</xdr:col>
      <xdr:colOff>2054925</xdr:colOff>
      <xdr:row>28</xdr:row>
      <xdr:rowOff>388500</xdr:rowOff>
    </xdr:to>
    <xdr:sp macro="" textlink="">
      <xdr:nvSpPr>
        <xdr:cNvPr id="9" name="Rectangle: Rounded Corners 1">
          <a:extLst>
            <a:ext uri="{FF2B5EF4-FFF2-40B4-BE49-F238E27FC236}">
              <a16:creationId xmlns:a16="http://schemas.microsoft.com/office/drawing/2014/main" id="{B5F2EEE3-4681-F164-07D4-B2D7727179CD}"/>
            </a:ext>
          </a:extLst>
        </xdr:cNvPr>
        <xdr:cNvSpPr/>
      </xdr:nvSpPr>
      <xdr:spPr>
        <a:xfrm>
          <a:off x="6343650" y="11372850"/>
          <a:ext cx="597600" cy="198000"/>
        </a:xfrm>
        <a:prstGeom prst="roundRect">
          <a:avLst/>
        </a:prstGeom>
        <a:solidFill>
          <a:srgbClr val="BBBED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lt"/>
            <a:cs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342900</xdr:colOff>
      <xdr:row>7</xdr:row>
      <xdr:rowOff>42862</xdr:rowOff>
    </xdr:from>
    <xdr:to>
      <xdr:col>8</xdr:col>
      <xdr:colOff>45000</xdr:colOff>
      <xdr:row>24</xdr:row>
      <xdr:rowOff>152812</xdr:rowOff>
    </xdr:to>
    <xdr:graphicFrame macro="">
      <xdr:nvGraphicFramePr>
        <xdr:cNvPr id="7" name="Chart 6">
          <a:extLst>
            <a:ext uri="{FF2B5EF4-FFF2-40B4-BE49-F238E27FC236}">
              <a16:creationId xmlns:a16="http://schemas.microsoft.com/office/drawing/2014/main" id="{8631B629-587F-E75C-2EB7-8B28007DC1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523874</xdr:colOff>
      <xdr:row>15</xdr:row>
      <xdr:rowOff>209550</xdr:rowOff>
    </xdr:from>
    <xdr:ext cx="581025" cy="309893"/>
    <xdr:sp macro="" textlink="Q25">
      <xdr:nvSpPr>
        <xdr:cNvPr id="8" name="TextBox 7">
          <a:extLst>
            <a:ext uri="{FF2B5EF4-FFF2-40B4-BE49-F238E27FC236}">
              <a16:creationId xmlns:a16="http://schemas.microsoft.com/office/drawing/2014/main" id="{D7F731EA-EFA8-34C0-9E5B-18388517FF8E}"/>
            </a:ext>
          </a:extLst>
        </xdr:cNvPr>
        <xdr:cNvSpPr txBox="1"/>
      </xdr:nvSpPr>
      <xdr:spPr>
        <a:xfrm>
          <a:off x="7153274" y="3629025"/>
          <a:ext cx="581025" cy="3098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FA337EC7-074B-47DF-B347-181B4C3DAC2E}" type="TxLink">
            <a:rPr lang="en-US" sz="1400" b="0" i="0" u="none" strike="noStrike">
              <a:solidFill>
                <a:srgbClr val="3B3A5E"/>
              </a:solidFill>
              <a:latin typeface="Barlow"/>
            </a:rPr>
            <a:pPr/>
            <a:t>0.88</a:t>
          </a:fld>
          <a:endParaRPr lang="en-GB" sz="2400" b="0">
            <a:solidFill>
              <a:srgbClr val="3B3A5E"/>
            </a:solidFill>
          </a:endParaRPr>
        </a:p>
      </xdr:txBody>
    </xdr:sp>
    <xdr:clientData/>
  </xdr:oneCellAnchor>
  <xdr:oneCellAnchor>
    <xdr:from>
      <xdr:col>5</xdr:col>
      <xdr:colOff>828675</xdr:colOff>
      <xdr:row>15</xdr:row>
      <xdr:rowOff>209550</xdr:rowOff>
    </xdr:from>
    <xdr:ext cx="1358770" cy="307777"/>
    <xdr:sp macro="" textlink="">
      <xdr:nvSpPr>
        <xdr:cNvPr id="9" name="TextBox 8">
          <a:extLst>
            <a:ext uri="{FF2B5EF4-FFF2-40B4-BE49-F238E27FC236}">
              <a16:creationId xmlns:a16="http://schemas.microsoft.com/office/drawing/2014/main" id="{8242D4DB-7B41-243E-0186-DFC6CA3CB429}"/>
            </a:ext>
          </a:extLst>
        </xdr:cNvPr>
        <xdr:cNvSpPr txBox="1"/>
      </xdr:nvSpPr>
      <xdr:spPr>
        <a:xfrm>
          <a:off x="5943600" y="3629025"/>
          <a:ext cx="1358770" cy="3077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400">
              <a:solidFill>
                <a:srgbClr val="3B3A5E"/>
              </a:solidFill>
              <a:latin typeface="Barlow" panose="00000500000000000000" pitchFamily="2" charset="0"/>
            </a:rPr>
            <a:t>Average score:</a:t>
          </a:r>
        </a:p>
      </xdr:txBody>
    </xdr:sp>
    <xdr:clientData/>
  </xdr:oneCellAnchor>
  <xdr:twoCellAnchor>
    <xdr:from>
      <xdr:col>2</xdr:col>
      <xdr:colOff>114299</xdr:colOff>
      <xdr:row>19</xdr:row>
      <xdr:rowOff>109535</xdr:rowOff>
    </xdr:from>
    <xdr:to>
      <xdr:col>7</xdr:col>
      <xdr:colOff>1181924</xdr:colOff>
      <xdr:row>38</xdr:row>
      <xdr:rowOff>86135</xdr:rowOff>
    </xdr:to>
    <xdr:graphicFrame macro="">
      <xdr:nvGraphicFramePr>
        <xdr:cNvPr id="5" name="Chart 4">
          <a:extLst>
            <a:ext uri="{FF2B5EF4-FFF2-40B4-BE49-F238E27FC236}">
              <a16:creationId xmlns:a16="http://schemas.microsoft.com/office/drawing/2014/main" id="{C1486651-5E85-5EA6-46A3-9EA77F7809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3</xdr:col>
      <xdr:colOff>895350</xdr:colOff>
      <xdr:row>37</xdr:row>
      <xdr:rowOff>171450</xdr:rowOff>
    </xdr:from>
    <xdr:ext cx="657225" cy="257175"/>
    <xdr:sp macro="" textlink="">
      <xdr:nvSpPr>
        <xdr:cNvPr id="10" name="TextBox 9">
          <a:extLst>
            <a:ext uri="{FF2B5EF4-FFF2-40B4-BE49-F238E27FC236}">
              <a16:creationId xmlns:a16="http://schemas.microsoft.com/office/drawing/2014/main" id="{D46FC681-0460-1669-2483-098059ED1283}"/>
            </a:ext>
            <a:ext uri="{147F2762-F138-4A5C-976F-8EAC2B608ADB}">
              <a16:predDERef xmlns:a16="http://schemas.microsoft.com/office/drawing/2014/main" pred="{C1486651-5E85-5EA6-46A3-9EA77F7809C1}"/>
            </a:ext>
          </a:extLst>
        </xdr:cNvPr>
        <xdr:cNvSpPr txBox="1"/>
      </xdr:nvSpPr>
      <xdr:spPr>
        <a:xfrm>
          <a:off x="2981325" y="8686800"/>
          <a:ext cx="65722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indent="0"/>
          <a:r>
            <a:rPr lang="en-US" sz="1000">
              <a:solidFill>
                <a:schemeClr val="tx1">
                  <a:lumMod val="65000"/>
                  <a:lumOff val="35000"/>
                </a:schemeClr>
              </a:solidFill>
              <a:latin typeface="Barlow" panose="00000500000000000000" pitchFamily="2" charset="0"/>
            </a:rPr>
            <a:t>0-Unjust</a:t>
          </a:r>
        </a:p>
      </xdr:txBody>
    </xdr:sp>
    <xdr:clientData/>
  </xdr:oneCellAnchor>
  <xdr:oneCellAnchor>
    <xdr:from>
      <xdr:col>4</xdr:col>
      <xdr:colOff>1390650</xdr:colOff>
      <xdr:row>37</xdr:row>
      <xdr:rowOff>176212</xdr:rowOff>
    </xdr:from>
    <xdr:ext cx="580736" cy="253916"/>
    <xdr:sp macro="" textlink="">
      <xdr:nvSpPr>
        <xdr:cNvPr id="11" name="TextBox 10">
          <a:extLst>
            <a:ext uri="{FF2B5EF4-FFF2-40B4-BE49-F238E27FC236}">
              <a16:creationId xmlns:a16="http://schemas.microsoft.com/office/drawing/2014/main" id="{DCA783FB-DE5F-4518-BDF8-E5A0B38843CE}"/>
            </a:ext>
          </a:extLst>
        </xdr:cNvPr>
        <xdr:cNvSpPr txBox="1"/>
      </xdr:nvSpPr>
      <xdr:spPr>
        <a:xfrm>
          <a:off x="4991100" y="8691562"/>
          <a:ext cx="580736" cy="253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50">
              <a:solidFill>
                <a:schemeClr val="tx1">
                  <a:lumMod val="65000"/>
                  <a:lumOff val="35000"/>
                </a:schemeClr>
              </a:solidFill>
              <a:latin typeface="Barlow" panose="00000500000000000000" pitchFamily="2" charset="0"/>
            </a:rPr>
            <a:t>1-Blind</a:t>
          </a:r>
        </a:p>
      </xdr:txBody>
    </xdr:sp>
    <xdr:clientData/>
  </xdr:oneCellAnchor>
  <xdr:oneCellAnchor>
    <xdr:from>
      <xdr:col>6</xdr:col>
      <xdr:colOff>171450</xdr:colOff>
      <xdr:row>37</xdr:row>
      <xdr:rowOff>176212</xdr:rowOff>
    </xdr:from>
    <xdr:ext cx="851067" cy="253916"/>
    <xdr:sp macro="" textlink="">
      <xdr:nvSpPr>
        <xdr:cNvPr id="12" name="TextBox 11">
          <a:extLst>
            <a:ext uri="{FF2B5EF4-FFF2-40B4-BE49-F238E27FC236}">
              <a16:creationId xmlns:a16="http://schemas.microsoft.com/office/drawing/2014/main" id="{81A1676E-D20A-48CC-A981-7C2C3723F5CD}"/>
            </a:ext>
          </a:extLst>
        </xdr:cNvPr>
        <xdr:cNvSpPr txBox="1"/>
      </xdr:nvSpPr>
      <xdr:spPr>
        <a:xfrm>
          <a:off x="6800850" y="8691562"/>
          <a:ext cx="851067" cy="253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50">
              <a:solidFill>
                <a:schemeClr val="tx1">
                  <a:lumMod val="65000"/>
                  <a:lumOff val="35000"/>
                </a:schemeClr>
              </a:solidFill>
              <a:latin typeface="Barlow" panose="00000500000000000000" pitchFamily="2" charset="0"/>
            </a:rPr>
            <a:t>2-Sensitive</a:t>
          </a:r>
        </a:p>
      </xdr:txBody>
    </xdr:sp>
    <xdr:clientData/>
  </xdr:oneCellAnchor>
  <xdr:oneCellAnchor>
    <xdr:from>
      <xdr:col>7</xdr:col>
      <xdr:colOff>447675</xdr:colOff>
      <xdr:row>37</xdr:row>
      <xdr:rowOff>176212</xdr:rowOff>
    </xdr:from>
    <xdr:ext cx="1208472" cy="253916"/>
    <xdr:sp macro="" textlink="">
      <xdr:nvSpPr>
        <xdr:cNvPr id="13" name="TextBox 12">
          <a:extLst>
            <a:ext uri="{FF2B5EF4-FFF2-40B4-BE49-F238E27FC236}">
              <a16:creationId xmlns:a16="http://schemas.microsoft.com/office/drawing/2014/main" id="{94B4EF2A-9D2B-43B3-8E83-D3B246F740E2}"/>
            </a:ext>
          </a:extLst>
        </xdr:cNvPr>
        <xdr:cNvSpPr txBox="1"/>
      </xdr:nvSpPr>
      <xdr:spPr>
        <a:xfrm>
          <a:off x="8591550" y="8691562"/>
          <a:ext cx="1208472" cy="253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50">
              <a:solidFill>
                <a:schemeClr val="tx1">
                  <a:lumMod val="65000"/>
                  <a:lumOff val="35000"/>
                </a:schemeClr>
              </a:solidFill>
              <a:latin typeface="Barlow" panose="00000500000000000000" pitchFamily="2" charset="0"/>
            </a:rPr>
            <a:t>3-Transformative</a:t>
          </a:r>
        </a:p>
      </xdr:txBody>
    </xdr:sp>
    <xdr:clientData/>
  </xdr:oneCellAnchor>
</xdr:wsDr>
</file>

<file path=xl/drawings/drawing3.xml><?xml version="1.0" encoding="utf-8"?>
<c:userShapes xmlns:c="http://schemas.openxmlformats.org/drawingml/2006/chart">
  <cdr:relSizeAnchor xmlns:cdr="http://schemas.openxmlformats.org/drawingml/2006/chartDrawing">
    <cdr:from>
      <cdr:x>0.42705</cdr:x>
      <cdr:y>0.37925</cdr:y>
    </cdr:from>
    <cdr:to>
      <cdr:x>0.57295</cdr:x>
      <cdr:y>0.62075</cdr:y>
    </cdr:to>
    <cdr:sp macro="" textlink="">
      <cdr:nvSpPr>
        <cdr:cNvPr id="2" name="TextBox 1">
          <a:extLst xmlns:a="http://schemas.openxmlformats.org/drawingml/2006/main">
            <a:ext uri="{FF2B5EF4-FFF2-40B4-BE49-F238E27FC236}">
              <a16:creationId xmlns:a16="http://schemas.microsoft.com/office/drawing/2014/main" id="{6BAF8A58-420B-2325-CFEB-86DA8EB2DB14}"/>
            </a:ext>
          </a:extLst>
        </cdr:cNvPr>
        <cdr:cNvSpPr txBox="1"/>
      </cdr:nvSpPr>
      <cdr:spPr>
        <a:xfrm xmlns:a="http://schemas.openxmlformats.org/drawingml/2006/main">
          <a:off x="2676525" y="1435894"/>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342900</xdr:colOff>
      <xdr:row>7</xdr:row>
      <xdr:rowOff>42862</xdr:rowOff>
    </xdr:from>
    <xdr:to>
      <xdr:col>8</xdr:col>
      <xdr:colOff>45000</xdr:colOff>
      <xdr:row>24</xdr:row>
      <xdr:rowOff>152812</xdr:rowOff>
    </xdr:to>
    <xdr:graphicFrame macro="">
      <xdr:nvGraphicFramePr>
        <xdr:cNvPr id="2" name="Chart 1">
          <a:extLst>
            <a:ext uri="{FF2B5EF4-FFF2-40B4-BE49-F238E27FC236}">
              <a16:creationId xmlns:a16="http://schemas.microsoft.com/office/drawing/2014/main" id="{02C599DB-CB1E-4900-AEDB-B56014C8B1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523874</xdr:colOff>
      <xdr:row>15</xdr:row>
      <xdr:rowOff>209550</xdr:rowOff>
    </xdr:from>
    <xdr:ext cx="581025" cy="309893"/>
    <xdr:sp macro="" textlink="Q25">
      <xdr:nvSpPr>
        <xdr:cNvPr id="3" name="TextBox 2">
          <a:extLst>
            <a:ext uri="{FF2B5EF4-FFF2-40B4-BE49-F238E27FC236}">
              <a16:creationId xmlns:a16="http://schemas.microsoft.com/office/drawing/2014/main" id="{3F0D82F2-AA25-4308-80EF-D52BC7E1E58F}"/>
            </a:ext>
          </a:extLst>
        </xdr:cNvPr>
        <xdr:cNvSpPr txBox="1"/>
      </xdr:nvSpPr>
      <xdr:spPr>
        <a:xfrm>
          <a:off x="7153274" y="3581400"/>
          <a:ext cx="581025" cy="3098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FA337EC7-074B-47DF-B347-181B4C3DAC2E}" type="TxLink">
            <a:rPr lang="en-US" sz="1400" b="0" i="0" u="none" strike="noStrike">
              <a:solidFill>
                <a:srgbClr val="3B3A5E"/>
              </a:solidFill>
              <a:latin typeface="Barlow"/>
              <a:cs typeface="Arial"/>
            </a:rPr>
            <a:pPr/>
            <a:t>1.50</a:t>
          </a:fld>
          <a:endParaRPr lang="en-GB" sz="2400" b="0">
            <a:solidFill>
              <a:srgbClr val="3B3A5E"/>
            </a:solidFill>
          </a:endParaRPr>
        </a:p>
      </xdr:txBody>
    </xdr:sp>
    <xdr:clientData/>
  </xdr:oneCellAnchor>
  <xdr:oneCellAnchor>
    <xdr:from>
      <xdr:col>5</xdr:col>
      <xdr:colOff>828675</xdr:colOff>
      <xdr:row>15</xdr:row>
      <xdr:rowOff>209550</xdr:rowOff>
    </xdr:from>
    <xdr:ext cx="1358770" cy="307777"/>
    <xdr:sp macro="" textlink="">
      <xdr:nvSpPr>
        <xdr:cNvPr id="4" name="TextBox 3">
          <a:extLst>
            <a:ext uri="{FF2B5EF4-FFF2-40B4-BE49-F238E27FC236}">
              <a16:creationId xmlns:a16="http://schemas.microsoft.com/office/drawing/2014/main" id="{EDF198F3-6CB6-4E33-BF48-F4DDC73FB5CA}"/>
            </a:ext>
          </a:extLst>
        </xdr:cNvPr>
        <xdr:cNvSpPr txBox="1"/>
      </xdr:nvSpPr>
      <xdr:spPr>
        <a:xfrm>
          <a:off x="5943600" y="3581400"/>
          <a:ext cx="1358770" cy="3077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400">
              <a:solidFill>
                <a:srgbClr val="3B3A5E"/>
              </a:solidFill>
              <a:latin typeface="Barlow" panose="00000500000000000000" pitchFamily="2" charset="0"/>
            </a:rPr>
            <a:t>Average score:</a:t>
          </a:r>
        </a:p>
      </xdr:txBody>
    </xdr:sp>
    <xdr:clientData/>
  </xdr:oneCellAnchor>
  <xdr:twoCellAnchor>
    <xdr:from>
      <xdr:col>2</xdr:col>
      <xdr:colOff>114299</xdr:colOff>
      <xdr:row>19</xdr:row>
      <xdr:rowOff>109535</xdr:rowOff>
    </xdr:from>
    <xdr:to>
      <xdr:col>7</xdr:col>
      <xdr:colOff>1181924</xdr:colOff>
      <xdr:row>34</xdr:row>
      <xdr:rowOff>86135</xdr:rowOff>
    </xdr:to>
    <xdr:graphicFrame macro="">
      <xdr:nvGraphicFramePr>
        <xdr:cNvPr id="5" name="Chart 4">
          <a:extLst>
            <a:ext uri="{FF2B5EF4-FFF2-40B4-BE49-F238E27FC236}">
              <a16:creationId xmlns:a16="http://schemas.microsoft.com/office/drawing/2014/main" id="{C49DBBED-CE2E-4091-A2A2-41D3EB4CC7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3</xdr:col>
      <xdr:colOff>895350</xdr:colOff>
      <xdr:row>33</xdr:row>
      <xdr:rowOff>171450</xdr:rowOff>
    </xdr:from>
    <xdr:ext cx="809625" cy="257175"/>
    <xdr:sp macro="" textlink="">
      <xdr:nvSpPr>
        <xdr:cNvPr id="6" name="TextBox 5">
          <a:extLst>
            <a:ext uri="{FF2B5EF4-FFF2-40B4-BE49-F238E27FC236}">
              <a16:creationId xmlns:a16="http://schemas.microsoft.com/office/drawing/2014/main" id="{2F8C8981-3E18-4D4A-BAB7-0E23CFF308C4}"/>
            </a:ext>
            <a:ext uri="{147F2762-F138-4A5C-976F-8EAC2B608ADB}">
              <a16:predDERef xmlns:a16="http://schemas.microsoft.com/office/drawing/2014/main" pred="{C49DBBED-CE2E-4091-A2A2-41D3EB4CC726}"/>
            </a:ext>
          </a:extLst>
        </xdr:cNvPr>
        <xdr:cNvSpPr txBox="1"/>
      </xdr:nvSpPr>
      <xdr:spPr>
        <a:xfrm>
          <a:off x="2981325" y="7772400"/>
          <a:ext cx="80962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indent="0"/>
          <a:r>
            <a:rPr lang="en-US" sz="1000">
              <a:solidFill>
                <a:schemeClr val="tx1">
                  <a:lumMod val="65000"/>
                  <a:lumOff val="35000"/>
                </a:schemeClr>
              </a:solidFill>
              <a:latin typeface="Barlow" panose="00000500000000000000" pitchFamily="2" charset="0"/>
            </a:rPr>
            <a:t>0-Unjust</a:t>
          </a:r>
        </a:p>
      </xdr:txBody>
    </xdr:sp>
    <xdr:clientData/>
  </xdr:oneCellAnchor>
  <xdr:oneCellAnchor>
    <xdr:from>
      <xdr:col>4</xdr:col>
      <xdr:colOff>1390650</xdr:colOff>
      <xdr:row>33</xdr:row>
      <xdr:rowOff>176212</xdr:rowOff>
    </xdr:from>
    <xdr:ext cx="580736" cy="253916"/>
    <xdr:sp macro="" textlink="">
      <xdr:nvSpPr>
        <xdr:cNvPr id="7" name="TextBox 6">
          <a:extLst>
            <a:ext uri="{FF2B5EF4-FFF2-40B4-BE49-F238E27FC236}">
              <a16:creationId xmlns:a16="http://schemas.microsoft.com/office/drawing/2014/main" id="{CB205621-209E-4189-A456-12D1E64EAA97}"/>
            </a:ext>
          </a:extLst>
        </xdr:cNvPr>
        <xdr:cNvSpPr txBox="1"/>
      </xdr:nvSpPr>
      <xdr:spPr>
        <a:xfrm>
          <a:off x="4991100" y="8691562"/>
          <a:ext cx="580736" cy="253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50">
              <a:solidFill>
                <a:schemeClr val="tx1">
                  <a:lumMod val="65000"/>
                  <a:lumOff val="35000"/>
                </a:schemeClr>
              </a:solidFill>
              <a:latin typeface="Barlow" panose="00000500000000000000" pitchFamily="2" charset="0"/>
            </a:rPr>
            <a:t>1-Blind</a:t>
          </a:r>
        </a:p>
      </xdr:txBody>
    </xdr:sp>
    <xdr:clientData/>
  </xdr:oneCellAnchor>
  <xdr:oneCellAnchor>
    <xdr:from>
      <xdr:col>6</xdr:col>
      <xdr:colOff>171450</xdr:colOff>
      <xdr:row>33</xdr:row>
      <xdr:rowOff>176212</xdr:rowOff>
    </xdr:from>
    <xdr:ext cx="851067" cy="253916"/>
    <xdr:sp macro="" textlink="">
      <xdr:nvSpPr>
        <xdr:cNvPr id="8" name="TextBox 7">
          <a:extLst>
            <a:ext uri="{FF2B5EF4-FFF2-40B4-BE49-F238E27FC236}">
              <a16:creationId xmlns:a16="http://schemas.microsoft.com/office/drawing/2014/main" id="{85EA22EF-E82D-4D75-A1D4-6299E8110D21}"/>
            </a:ext>
          </a:extLst>
        </xdr:cNvPr>
        <xdr:cNvSpPr txBox="1"/>
      </xdr:nvSpPr>
      <xdr:spPr>
        <a:xfrm>
          <a:off x="6800850" y="8691562"/>
          <a:ext cx="851067" cy="253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50">
              <a:solidFill>
                <a:schemeClr val="tx1">
                  <a:lumMod val="65000"/>
                  <a:lumOff val="35000"/>
                </a:schemeClr>
              </a:solidFill>
              <a:latin typeface="Barlow" panose="00000500000000000000" pitchFamily="2" charset="0"/>
            </a:rPr>
            <a:t>2-Sensitive</a:t>
          </a:r>
        </a:p>
      </xdr:txBody>
    </xdr:sp>
    <xdr:clientData/>
  </xdr:oneCellAnchor>
  <xdr:oneCellAnchor>
    <xdr:from>
      <xdr:col>7</xdr:col>
      <xdr:colOff>447675</xdr:colOff>
      <xdr:row>33</xdr:row>
      <xdr:rowOff>176212</xdr:rowOff>
    </xdr:from>
    <xdr:ext cx="1208472" cy="253916"/>
    <xdr:sp macro="" textlink="">
      <xdr:nvSpPr>
        <xdr:cNvPr id="9" name="TextBox 8">
          <a:extLst>
            <a:ext uri="{FF2B5EF4-FFF2-40B4-BE49-F238E27FC236}">
              <a16:creationId xmlns:a16="http://schemas.microsoft.com/office/drawing/2014/main" id="{17F94DA3-B70F-41E8-8F82-EFD04FB99E3E}"/>
            </a:ext>
          </a:extLst>
        </xdr:cNvPr>
        <xdr:cNvSpPr txBox="1"/>
      </xdr:nvSpPr>
      <xdr:spPr>
        <a:xfrm>
          <a:off x="8591550" y="8691562"/>
          <a:ext cx="1208472" cy="253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50">
              <a:solidFill>
                <a:schemeClr val="tx1">
                  <a:lumMod val="65000"/>
                  <a:lumOff val="35000"/>
                </a:schemeClr>
              </a:solidFill>
              <a:latin typeface="Barlow" panose="00000500000000000000" pitchFamily="2" charset="0"/>
            </a:rPr>
            <a:t>3-Transformative</a:t>
          </a:r>
        </a:p>
      </xdr:txBody>
    </xdr:sp>
    <xdr:clientData/>
  </xdr:oneCellAnchor>
</xdr:wsDr>
</file>

<file path=xl/drawings/drawing5.xml><?xml version="1.0" encoding="utf-8"?>
<c:userShapes xmlns:c="http://schemas.openxmlformats.org/drawingml/2006/chart">
  <cdr:relSizeAnchor xmlns:cdr="http://schemas.openxmlformats.org/drawingml/2006/chartDrawing">
    <cdr:from>
      <cdr:x>0.42705</cdr:x>
      <cdr:y>0.37925</cdr:y>
    </cdr:from>
    <cdr:to>
      <cdr:x>0.57295</cdr:x>
      <cdr:y>0.62075</cdr:y>
    </cdr:to>
    <cdr:sp macro="" textlink="">
      <cdr:nvSpPr>
        <cdr:cNvPr id="2" name="TextBox 1">
          <a:extLst xmlns:a="http://schemas.openxmlformats.org/drawingml/2006/main">
            <a:ext uri="{FF2B5EF4-FFF2-40B4-BE49-F238E27FC236}">
              <a16:creationId xmlns:a16="http://schemas.microsoft.com/office/drawing/2014/main" id="{6BAF8A58-420B-2325-CFEB-86DA8EB2DB14}"/>
            </a:ext>
          </a:extLst>
        </cdr:cNvPr>
        <cdr:cNvSpPr txBox="1"/>
      </cdr:nvSpPr>
      <cdr:spPr>
        <a:xfrm xmlns:a="http://schemas.openxmlformats.org/drawingml/2006/main">
          <a:off x="2676525" y="1435894"/>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userShape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integrityaction.org/media/pggnilxz/power-with-approach-2024_final.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E36"/>
  <sheetViews>
    <sheetView showGridLines="0" topLeftCell="B28" workbookViewId="0">
      <selection activeCell="C37" sqref="C37"/>
    </sheetView>
  </sheetViews>
  <sheetFormatPr defaultColWidth="12.5703125" defaultRowHeight="15.75" customHeight="1"/>
  <cols>
    <col min="1" max="2" width="4.28515625" customWidth="1"/>
    <col min="3" max="3" width="64.7109375" customWidth="1"/>
    <col min="4" max="4" width="94.7109375" customWidth="1"/>
    <col min="5" max="5" width="4.28515625" customWidth="1"/>
  </cols>
  <sheetData>
    <row r="1" spans="2:5" ht="24" customHeight="1">
      <c r="B1" s="104" t="s">
        <v>0</v>
      </c>
      <c r="C1" s="104"/>
      <c r="D1" s="104"/>
      <c r="E1" s="104"/>
    </row>
    <row r="2" spans="2:5" s="4" customFormat="1" ht="18">
      <c r="B2" s="3"/>
      <c r="C2" s="99"/>
      <c r="D2" s="99"/>
      <c r="E2" s="3"/>
    </row>
    <row r="3" spans="2:5" s="4" customFormat="1" ht="18">
      <c r="B3" s="5">
        <v>1</v>
      </c>
      <c r="C3" s="100" t="s">
        <v>1</v>
      </c>
      <c r="D3" s="100"/>
      <c r="E3" s="5"/>
    </row>
    <row r="4" spans="2:5" s="4" customFormat="1" ht="30" customHeight="1">
      <c r="B4" s="3"/>
      <c r="C4" s="99" t="s">
        <v>2</v>
      </c>
      <c r="D4" s="99"/>
      <c r="E4" s="6"/>
    </row>
    <row r="5" spans="2:5" s="4" customFormat="1" ht="35.25" customHeight="1">
      <c r="B5" s="3"/>
      <c r="C5" s="98" t="s">
        <v>3</v>
      </c>
      <c r="D5" s="98"/>
      <c r="E5" s="6"/>
    </row>
    <row r="6" spans="2:5" s="4" customFormat="1" ht="18">
      <c r="B6" s="3"/>
      <c r="C6" s="99"/>
      <c r="D6" s="99"/>
      <c r="E6" s="3"/>
    </row>
    <row r="7" spans="2:5" s="4" customFormat="1" ht="18">
      <c r="B7" s="5">
        <v>2</v>
      </c>
      <c r="C7" s="100" t="s">
        <v>4</v>
      </c>
      <c r="D7" s="100"/>
      <c r="E7" s="5"/>
    </row>
    <row r="8" spans="2:5" ht="54.75" customHeight="1">
      <c r="B8" s="1"/>
      <c r="C8" s="98" t="s">
        <v>5</v>
      </c>
      <c r="D8" s="98"/>
      <c r="E8" s="6"/>
    </row>
    <row r="9" spans="2:5" ht="108.75" customHeight="1">
      <c r="B9" s="1"/>
      <c r="C9" s="98" t="s">
        <v>6</v>
      </c>
      <c r="D9" s="98"/>
      <c r="E9" s="6"/>
    </row>
    <row r="10" spans="2:5" ht="18">
      <c r="B10" s="1"/>
      <c r="C10" s="101" t="s">
        <v>7</v>
      </c>
      <c r="D10" s="101"/>
      <c r="E10" s="6"/>
    </row>
    <row r="11" spans="2:5" s="4" customFormat="1" ht="18">
      <c r="B11" s="3"/>
      <c r="C11" s="99"/>
      <c r="D11" s="99"/>
      <c r="E11" s="3"/>
    </row>
    <row r="12" spans="2:5" s="4" customFormat="1" ht="18">
      <c r="B12" s="5">
        <v>3</v>
      </c>
      <c r="C12" s="100" t="s">
        <v>8</v>
      </c>
      <c r="D12" s="100"/>
      <c r="E12" s="5"/>
    </row>
    <row r="13" spans="2:5" s="4" customFormat="1" ht="18" customHeight="1">
      <c r="B13" s="3"/>
      <c r="C13" s="98" t="s">
        <v>9</v>
      </c>
      <c r="D13" s="98"/>
      <c r="E13" s="6"/>
    </row>
    <row r="14" spans="2:5" s="4" customFormat="1" ht="54" customHeight="1">
      <c r="B14" s="3"/>
      <c r="C14" s="98" t="s">
        <v>10</v>
      </c>
      <c r="D14" s="98"/>
      <c r="E14" s="6"/>
    </row>
    <row r="15" spans="2:5" s="4" customFormat="1" ht="72.75" customHeight="1">
      <c r="B15" s="3"/>
      <c r="C15" s="98" t="s">
        <v>11</v>
      </c>
      <c r="D15" s="98"/>
      <c r="E15" s="6"/>
    </row>
    <row r="16" spans="2:5" s="4" customFormat="1" ht="36" customHeight="1">
      <c r="B16" s="3"/>
      <c r="C16" s="98" t="s">
        <v>12</v>
      </c>
      <c r="D16" s="98"/>
      <c r="E16" s="6"/>
    </row>
    <row r="17" spans="2:5" s="4" customFormat="1" ht="18" customHeight="1">
      <c r="B17" s="7"/>
      <c r="C17" s="99"/>
      <c r="D17" s="99"/>
      <c r="E17" s="3"/>
    </row>
    <row r="18" spans="2:5" s="4" customFormat="1" ht="18">
      <c r="B18" s="5">
        <v>4</v>
      </c>
      <c r="C18" s="100" t="s">
        <v>13</v>
      </c>
      <c r="D18" s="100"/>
      <c r="E18" s="5"/>
    </row>
    <row r="19" spans="2:5" s="4" customFormat="1" ht="36" customHeight="1">
      <c r="B19" s="3"/>
      <c r="C19" s="98" t="s">
        <v>14</v>
      </c>
      <c r="D19" s="98"/>
      <c r="E19" s="6"/>
    </row>
    <row r="20" spans="2:5" s="4" customFormat="1" ht="36" customHeight="1">
      <c r="B20" s="3"/>
      <c r="C20" s="98" t="s">
        <v>15</v>
      </c>
      <c r="D20" s="98"/>
      <c r="E20" s="6"/>
    </row>
    <row r="21" spans="2:5" s="4" customFormat="1" ht="18">
      <c r="B21" s="3"/>
      <c r="C21" s="98" t="s">
        <v>16</v>
      </c>
      <c r="D21" s="98"/>
      <c r="E21" s="6"/>
    </row>
    <row r="22" spans="2:5" s="4" customFormat="1" ht="36" customHeight="1">
      <c r="B22" s="3"/>
      <c r="C22" s="98" t="s">
        <v>17</v>
      </c>
      <c r="D22" s="98"/>
      <c r="E22" s="6"/>
    </row>
    <row r="23" spans="2:5" s="4" customFormat="1" ht="18">
      <c r="B23" s="3"/>
      <c r="C23" s="98" t="s">
        <v>18</v>
      </c>
      <c r="D23" s="98"/>
      <c r="E23" s="6"/>
    </row>
    <row r="24" spans="2:5" ht="18">
      <c r="B24" s="1"/>
      <c r="C24" s="103"/>
      <c r="D24" s="103"/>
      <c r="E24" s="1"/>
    </row>
    <row r="25" spans="2:5" s="4" customFormat="1" ht="18">
      <c r="B25" s="5">
        <v>5</v>
      </c>
      <c r="C25" s="100" t="s">
        <v>19</v>
      </c>
      <c r="D25" s="100"/>
      <c r="E25" s="5"/>
    </row>
    <row r="26" spans="2:5" s="4" customFormat="1" ht="18" customHeight="1">
      <c r="B26" s="3"/>
      <c r="C26" s="98" t="s">
        <v>20</v>
      </c>
      <c r="D26" s="98"/>
      <c r="E26" s="38"/>
    </row>
    <row r="27" spans="2:5" s="4" customFormat="1" ht="18" customHeight="1">
      <c r="B27" s="3"/>
      <c r="C27" s="98" t="s">
        <v>21</v>
      </c>
      <c r="D27" s="98"/>
      <c r="E27" s="38"/>
    </row>
    <row r="28" spans="2:5" s="4" customFormat="1" ht="72" customHeight="1">
      <c r="B28" s="3"/>
      <c r="C28" s="98" t="s">
        <v>22</v>
      </c>
      <c r="D28" s="98"/>
      <c r="E28" s="38"/>
    </row>
    <row r="29" spans="2:5" s="4" customFormat="1" ht="54" customHeight="1">
      <c r="B29" s="3"/>
      <c r="C29" s="98" t="s">
        <v>23</v>
      </c>
      <c r="D29" s="98"/>
      <c r="E29" s="38"/>
    </row>
    <row r="30" spans="2:5" s="4" customFormat="1" ht="36" customHeight="1">
      <c r="B30" s="3"/>
      <c r="C30" s="98" t="s">
        <v>24</v>
      </c>
      <c r="D30" s="98"/>
      <c r="E30" s="38"/>
    </row>
    <row r="31" spans="2:5" s="4" customFormat="1" ht="54" customHeight="1">
      <c r="B31" s="3"/>
      <c r="C31" s="102" t="s">
        <v>25</v>
      </c>
      <c r="D31" s="102"/>
      <c r="E31" s="85"/>
    </row>
    <row r="32" spans="2:5" s="4" customFormat="1" ht="18" customHeight="1">
      <c r="B32" s="3"/>
      <c r="C32" s="98" t="s">
        <v>26</v>
      </c>
      <c r="D32" s="98"/>
      <c r="E32" s="38"/>
    </row>
    <row r="33" spans="2:5" s="4" customFormat="1" ht="18">
      <c r="B33" s="86"/>
      <c r="C33" s="86"/>
      <c r="D33" s="87"/>
      <c r="E33" s="87"/>
    </row>
    <row r="34" spans="2:5" ht="18">
      <c r="B34" s="2"/>
      <c r="C34" s="2"/>
    </row>
    <row r="35" spans="2:5" ht="18">
      <c r="B35" s="2"/>
      <c r="C35" s="2"/>
    </row>
    <row r="36" spans="2:5" ht="18">
      <c r="B36" s="2"/>
    </row>
  </sheetData>
  <mergeCells count="32">
    <mergeCell ref="C17:D17"/>
    <mergeCell ref="C18:D18"/>
    <mergeCell ref="C19:D19"/>
    <mergeCell ref="C20:D20"/>
    <mergeCell ref="B1:E1"/>
    <mergeCell ref="C21:D21"/>
    <mergeCell ref="C22:D22"/>
    <mergeCell ref="C23:D23"/>
    <mergeCell ref="C24:D24"/>
    <mergeCell ref="C25:D25"/>
    <mergeCell ref="C26:D26"/>
    <mergeCell ref="C27:D27"/>
    <mergeCell ref="C30:D30"/>
    <mergeCell ref="C29:D29"/>
    <mergeCell ref="C31:D31"/>
    <mergeCell ref="C28:D28"/>
    <mergeCell ref="C32:D32"/>
    <mergeCell ref="C2:D2"/>
    <mergeCell ref="C3:D3"/>
    <mergeCell ref="C4:D4"/>
    <mergeCell ref="C5:D5"/>
    <mergeCell ref="C6:D6"/>
    <mergeCell ref="C7:D7"/>
    <mergeCell ref="C8:D8"/>
    <mergeCell ref="C9:D9"/>
    <mergeCell ref="C10:D10"/>
    <mergeCell ref="C11:D11"/>
    <mergeCell ref="C12:D12"/>
    <mergeCell ref="C13:D13"/>
    <mergeCell ref="C14:D14"/>
    <mergeCell ref="C15:D15"/>
    <mergeCell ref="C16:D16"/>
  </mergeCells>
  <hyperlinks>
    <hyperlink ref="C10:D10" r:id="rId1" display="For more information and background, please read Integrity Action's Power with Approach " xr:uid="{998D68A0-12A6-495B-AA7D-4D6D22B552C3}"/>
  </hyperlinks>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E4684-A942-46A7-AE55-ABFA453F7D08}">
  <sheetPr>
    <outlinePr summaryBelow="0" summaryRight="0"/>
  </sheetPr>
  <dimension ref="B1:L39"/>
  <sheetViews>
    <sheetView showGridLines="0" tabSelected="1" workbookViewId="0">
      <pane xSplit="4" ySplit="2" topLeftCell="E3" activePane="bottomRight" state="frozen"/>
      <selection pane="bottomRight" activeCell="E1" sqref="E1:H1"/>
      <selection pane="bottomLeft" activeCell="A3" sqref="A3"/>
      <selection pane="topRight" activeCell="E1" sqref="E1"/>
    </sheetView>
  </sheetViews>
  <sheetFormatPr defaultColWidth="12.5703125" defaultRowHeight="18"/>
  <cols>
    <col min="1" max="2" width="4.28515625" style="8" customWidth="1"/>
    <col min="3" max="3" width="16.7109375" style="12" customWidth="1"/>
    <col min="4" max="5" width="32.7109375" style="8" customWidth="1"/>
    <col min="6" max="6" width="36.7109375" style="8" customWidth="1"/>
    <col min="7" max="8" width="42.7109375" style="8" customWidth="1"/>
    <col min="9" max="9" width="4.28515625" style="8" customWidth="1"/>
    <col min="10" max="10" width="4.28515625" style="32" customWidth="1"/>
    <col min="11" max="11" width="18.7109375" style="20" customWidth="1"/>
    <col min="12" max="12" width="54.7109375" style="21" customWidth="1"/>
    <col min="13" max="16384" width="12.5703125" style="8"/>
  </cols>
  <sheetData>
    <row r="1" spans="2:12" ht="23.25" thickTop="1" thickBot="1">
      <c r="B1" s="39"/>
      <c r="C1" s="19"/>
      <c r="D1" s="19"/>
      <c r="E1" s="106" t="s">
        <v>27</v>
      </c>
      <c r="F1" s="106"/>
      <c r="G1" s="106"/>
      <c r="H1" s="107"/>
      <c r="J1" s="30"/>
      <c r="K1" s="36" t="s">
        <v>28</v>
      </c>
    </row>
    <row r="2" spans="2:12" s="10" customFormat="1" ht="21.75">
      <c r="B2" s="34" t="s">
        <v>29</v>
      </c>
      <c r="C2" s="34" t="s">
        <v>30</v>
      </c>
      <c r="D2" s="34" t="s">
        <v>31</v>
      </c>
      <c r="E2" s="34" t="s">
        <v>32</v>
      </c>
      <c r="F2" s="34" t="s">
        <v>33</v>
      </c>
      <c r="G2" s="34" t="s">
        <v>34</v>
      </c>
      <c r="H2" s="35" t="s">
        <v>35</v>
      </c>
      <c r="J2" s="31"/>
      <c r="K2" s="23" t="s">
        <v>36</v>
      </c>
      <c r="L2" s="22" t="s">
        <v>37</v>
      </c>
    </row>
    <row r="3" spans="2:12" ht="108">
      <c r="B3" s="14">
        <v>1</v>
      </c>
      <c r="C3" s="18" t="s">
        <v>38</v>
      </c>
      <c r="D3" s="13" t="s">
        <v>39</v>
      </c>
      <c r="E3" s="15" t="s">
        <v>40</v>
      </c>
      <c r="F3" s="16" t="s">
        <v>41</v>
      </c>
      <c r="G3" s="16" t="s">
        <v>42</v>
      </c>
      <c r="H3" s="17" t="s">
        <v>43</v>
      </c>
      <c r="J3" s="33">
        <f>IF(K3="0-Unjust",0,IF(K3="1-Blind",1,IF(K3="2-Sensitive",2,IF(K3="3-Transformative",3,"TBC"))))</f>
        <v>0</v>
      </c>
      <c r="K3" s="25" t="s">
        <v>32</v>
      </c>
      <c r="L3" s="24"/>
    </row>
    <row r="4" spans="2:12" ht="134.25" customHeight="1" thickTop="1" thickBot="1">
      <c r="B4" s="14">
        <v>2</v>
      </c>
      <c r="C4" s="18" t="s">
        <v>44</v>
      </c>
      <c r="D4" s="13" t="s">
        <v>45</v>
      </c>
      <c r="E4" s="15" t="s">
        <v>46</v>
      </c>
      <c r="F4" s="16" t="s">
        <v>47</v>
      </c>
      <c r="G4" s="16" t="s">
        <v>48</v>
      </c>
      <c r="H4" s="17" t="s">
        <v>49</v>
      </c>
      <c r="J4" s="33">
        <f t="shared" ref="J4:J20" si="0">IF(K4="0-Unjust",0,IF(K4="1-Blind",1,IF(K4="2-Sensitive",2,IF(K4="3-Transformative",3,"TBC"))))</f>
        <v>0</v>
      </c>
      <c r="K4" s="26" t="s">
        <v>32</v>
      </c>
      <c r="L4" s="27"/>
    </row>
    <row r="5" spans="2:12" ht="121.5" customHeight="1" thickTop="1" thickBot="1">
      <c r="B5" s="14">
        <v>3</v>
      </c>
      <c r="C5" s="18" t="s">
        <v>50</v>
      </c>
      <c r="D5" s="13" t="s">
        <v>51</v>
      </c>
      <c r="E5" s="15" t="s">
        <v>52</v>
      </c>
      <c r="F5" s="16" t="s">
        <v>53</v>
      </c>
      <c r="G5" s="16" t="s">
        <v>54</v>
      </c>
      <c r="H5" s="17" t="s">
        <v>55</v>
      </c>
      <c r="J5" s="33">
        <f t="shared" si="0"/>
        <v>2</v>
      </c>
      <c r="K5" s="26" t="s">
        <v>34</v>
      </c>
      <c r="L5" s="27"/>
    </row>
    <row r="6" spans="2:12" ht="111.75" customHeight="1" thickTop="1" thickBot="1">
      <c r="B6" s="14">
        <v>4</v>
      </c>
      <c r="C6" s="18" t="s">
        <v>56</v>
      </c>
      <c r="D6" s="13" t="s">
        <v>57</v>
      </c>
      <c r="E6" s="15" t="s">
        <v>58</v>
      </c>
      <c r="F6" s="16" t="s">
        <v>59</v>
      </c>
      <c r="G6" s="16" t="s">
        <v>60</v>
      </c>
      <c r="H6" s="17" t="s">
        <v>61</v>
      </c>
      <c r="J6" s="33">
        <f t="shared" si="0"/>
        <v>0</v>
      </c>
      <c r="K6" s="26" t="s">
        <v>32</v>
      </c>
      <c r="L6" s="27"/>
    </row>
    <row r="7" spans="2:12" ht="103.5" customHeight="1" thickTop="1" thickBot="1">
      <c r="B7" s="14">
        <v>5</v>
      </c>
      <c r="C7" s="18" t="s">
        <v>62</v>
      </c>
      <c r="D7" s="13" t="s">
        <v>63</v>
      </c>
      <c r="E7" s="15" t="s">
        <v>64</v>
      </c>
      <c r="F7" s="16" t="s">
        <v>65</v>
      </c>
      <c r="G7" s="16" t="s">
        <v>66</v>
      </c>
      <c r="H7" s="17" t="s">
        <v>67</v>
      </c>
      <c r="J7" s="33">
        <f t="shared" si="0"/>
        <v>1</v>
      </c>
      <c r="K7" s="26" t="s">
        <v>33</v>
      </c>
      <c r="L7" s="27"/>
    </row>
    <row r="8" spans="2:12" ht="143.25" customHeight="1">
      <c r="B8" s="14">
        <v>6</v>
      </c>
      <c r="C8" s="18" t="s">
        <v>68</v>
      </c>
      <c r="D8" s="13" t="s">
        <v>69</v>
      </c>
      <c r="E8" s="94" t="s">
        <v>70</v>
      </c>
      <c r="F8" s="95" t="s">
        <v>71</v>
      </c>
      <c r="G8" s="95" t="s">
        <v>72</v>
      </c>
      <c r="H8" s="97" t="s">
        <v>73</v>
      </c>
      <c r="J8" s="33">
        <f t="shared" si="0"/>
        <v>0</v>
      </c>
      <c r="K8" s="26" t="s">
        <v>32</v>
      </c>
      <c r="L8" s="27"/>
    </row>
    <row r="9" spans="2:12" ht="77.25">
      <c r="B9" s="14">
        <v>7</v>
      </c>
      <c r="C9" s="18" t="s">
        <v>74</v>
      </c>
      <c r="D9" s="13" t="s">
        <v>75</v>
      </c>
      <c r="E9" s="15" t="s">
        <v>76</v>
      </c>
      <c r="F9" s="16" t="s">
        <v>77</v>
      </c>
      <c r="G9" s="16" t="s">
        <v>78</v>
      </c>
      <c r="H9" s="17" t="s">
        <v>79</v>
      </c>
      <c r="J9" s="33">
        <f t="shared" si="0"/>
        <v>2</v>
      </c>
      <c r="K9" s="26" t="s">
        <v>34</v>
      </c>
      <c r="L9" s="27"/>
    </row>
    <row r="10" spans="2:12" ht="154.5" thickTop="1" thickBot="1">
      <c r="B10" s="14">
        <v>8</v>
      </c>
      <c r="C10" s="18" t="s">
        <v>80</v>
      </c>
      <c r="D10" s="13" t="s">
        <v>81</v>
      </c>
      <c r="E10" s="15" t="s">
        <v>82</v>
      </c>
      <c r="F10" s="16" t="s">
        <v>83</v>
      </c>
      <c r="G10" s="16" t="s">
        <v>84</v>
      </c>
      <c r="H10" s="17" t="s">
        <v>85</v>
      </c>
      <c r="J10" s="33">
        <f t="shared" si="0"/>
        <v>1</v>
      </c>
      <c r="K10" s="26" t="s">
        <v>33</v>
      </c>
      <c r="L10" s="27"/>
    </row>
    <row r="11" spans="2:12" ht="92.25" thickTop="1" thickBot="1">
      <c r="B11" s="14">
        <v>9</v>
      </c>
      <c r="C11" s="18" t="s">
        <v>86</v>
      </c>
      <c r="D11" s="13" t="s">
        <v>87</v>
      </c>
      <c r="E11" s="15" t="s">
        <v>88</v>
      </c>
      <c r="F11" s="16" t="s">
        <v>89</v>
      </c>
      <c r="G11" s="16" t="s">
        <v>90</v>
      </c>
      <c r="H11" s="17" t="s">
        <v>91</v>
      </c>
      <c r="J11" s="33">
        <f t="shared" si="0"/>
        <v>0</v>
      </c>
      <c r="K11" s="26" t="s">
        <v>32</v>
      </c>
      <c r="L11" s="27"/>
    </row>
    <row r="12" spans="2:12" ht="92.25" thickTop="1" thickBot="1">
      <c r="B12" s="14">
        <v>10</v>
      </c>
      <c r="C12" s="18" t="s">
        <v>92</v>
      </c>
      <c r="D12" s="13" t="s">
        <v>93</v>
      </c>
      <c r="E12" s="15" t="s">
        <v>94</v>
      </c>
      <c r="F12" s="16" t="s">
        <v>95</v>
      </c>
      <c r="G12" s="16" t="s">
        <v>96</v>
      </c>
      <c r="H12" s="17" t="s">
        <v>97</v>
      </c>
      <c r="J12" s="33">
        <f t="shared" si="0"/>
        <v>1</v>
      </c>
      <c r="K12" s="26" t="s">
        <v>33</v>
      </c>
      <c r="L12" s="27"/>
    </row>
    <row r="13" spans="2:12" ht="111" customHeight="1" thickTop="1" thickBot="1">
      <c r="B13" s="14">
        <v>11</v>
      </c>
      <c r="C13" s="18" t="s">
        <v>98</v>
      </c>
      <c r="D13" s="13" t="s">
        <v>99</v>
      </c>
      <c r="E13" s="15" t="s">
        <v>100</v>
      </c>
      <c r="F13" s="16" t="s">
        <v>101</v>
      </c>
      <c r="G13" s="16" t="s">
        <v>102</v>
      </c>
      <c r="H13" s="17" t="s">
        <v>103</v>
      </c>
      <c r="J13" s="33">
        <f t="shared" si="0"/>
        <v>1</v>
      </c>
      <c r="K13" s="26" t="s">
        <v>33</v>
      </c>
      <c r="L13" s="27"/>
    </row>
    <row r="14" spans="2:12" ht="89.25" customHeight="1" thickTop="1" thickBot="1">
      <c r="B14" s="14">
        <v>12</v>
      </c>
      <c r="C14" s="18" t="s">
        <v>104</v>
      </c>
      <c r="D14" s="13" t="s">
        <v>105</v>
      </c>
      <c r="E14" s="15" t="s">
        <v>106</v>
      </c>
      <c r="F14" s="16" t="s">
        <v>107</v>
      </c>
      <c r="G14" s="16" t="s">
        <v>108</v>
      </c>
      <c r="H14" s="17" t="s">
        <v>109</v>
      </c>
      <c r="J14" s="33">
        <f t="shared" si="0"/>
        <v>1</v>
      </c>
      <c r="K14" s="26" t="s">
        <v>33</v>
      </c>
      <c r="L14" s="27"/>
    </row>
    <row r="15" spans="2:12" ht="183" customHeight="1" thickTop="1" thickBot="1">
      <c r="B15" s="14">
        <v>13</v>
      </c>
      <c r="C15" s="18" t="s">
        <v>110</v>
      </c>
      <c r="D15" s="13" t="s">
        <v>111</v>
      </c>
      <c r="E15" s="15" t="s">
        <v>112</v>
      </c>
      <c r="F15" s="16" t="s">
        <v>113</v>
      </c>
      <c r="G15" s="16" t="s">
        <v>114</v>
      </c>
      <c r="H15" s="17" t="s">
        <v>115</v>
      </c>
      <c r="J15" s="33">
        <f t="shared" si="0"/>
        <v>2</v>
      </c>
      <c r="K15" s="26" t="s">
        <v>34</v>
      </c>
      <c r="L15" s="27"/>
    </row>
    <row r="16" spans="2:12" ht="108">
      <c r="B16" s="14">
        <v>14</v>
      </c>
      <c r="C16" s="18" t="s">
        <v>116</v>
      </c>
      <c r="D16" s="13" t="s">
        <v>117</v>
      </c>
      <c r="E16" s="15" t="s">
        <v>118</v>
      </c>
      <c r="F16" s="16" t="s">
        <v>119</v>
      </c>
      <c r="G16" s="16" t="s">
        <v>120</v>
      </c>
      <c r="H16" s="17" t="s">
        <v>121</v>
      </c>
      <c r="J16" s="33">
        <f t="shared" si="0"/>
        <v>1</v>
      </c>
      <c r="K16" s="26" t="s">
        <v>33</v>
      </c>
      <c r="L16" s="27"/>
    </row>
    <row r="17" spans="2:12" ht="138.75">
      <c r="B17" s="14">
        <v>15</v>
      </c>
      <c r="C17" s="18" t="s">
        <v>122</v>
      </c>
      <c r="D17" s="93" t="s">
        <v>123</v>
      </c>
      <c r="E17" s="94" t="s">
        <v>124</v>
      </c>
      <c r="F17" s="95" t="s">
        <v>125</v>
      </c>
      <c r="G17" s="96" t="s">
        <v>126</v>
      </c>
      <c r="H17" s="97" t="s">
        <v>127</v>
      </c>
      <c r="J17" s="33">
        <f t="shared" si="0"/>
        <v>2</v>
      </c>
      <c r="K17" s="26" t="s">
        <v>34</v>
      </c>
      <c r="L17" s="27"/>
    </row>
    <row r="18" spans="2:12" ht="78" customHeight="1">
      <c r="B18" s="14">
        <v>16</v>
      </c>
      <c r="C18" s="18" t="s">
        <v>128</v>
      </c>
      <c r="D18" s="13" t="s">
        <v>129</v>
      </c>
      <c r="E18" s="15" t="s">
        <v>130</v>
      </c>
      <c r="F18" s="16" t="s">
        <v>131</v>
      </c>
      <c r="G18" s="16" t="s">
        <v>132</v>
      </c>
      <c r="H18" s="17" t="s">
        <v>133</v>
      </c>
      <c r="J18" s="33">
        <f t="shared" si="0"/>
        <v>1</v>
      </c>
      <c r="K18" s="26" t="s">
        <v>33</v>
      </c>
      <c r="L18" s="27"/>
    </row>
    <row r="19" spans="2:12" ht="116.25" customHeight="1">
      <c r="B19" s="14">
        <v>17</v>
      </c>
      <c r="C19" s="18" t="s">
        <v>134</v>
      </c>
      <c r="D19" s="13" t="s">
        <v>135</v>
      </c>
      <c r="E19" s="15" t="s">
        <v>136</v>
      </c>
      <c r="F19" s="16" t="s">
        <v>137</v>
      </c>
      <c r="G19" s="16" t="s">
        <v>138</v>
      </c>
      <c r="H19" s="17" t="s">
        <v>139</v>
      </c>
      <c r="J19" s="33"/>
      <c r="K19" s="28" t="s">
        <v>33</v>
      </c>
      <c r="L19" s="29"/>
    </row>
    <row r="20" spans="2:12" ht="108">
      <c r="B20" s="14">
        <v>18</v>
      </c>
      <c r="C20" s="18" t="s">
        <v>140</v>
      </c>
      <c r="D20" s="13" t="s">
        <v>141</v>
      </c>
      <c r="E20" s="15" t="s">
        <v>142</v>
      </c>
      <c r="F20" s="16" t="s">
        <v>143</v>
      </c>
      <c r="G20" s="16" t="s">
        <v>144</v>
      </c>
      <c r="H20" s="17" t="s">
        <v>145</v>
      </c>
      <c r="J20" s="33">
        <f t="shared" si="0"/>
        <v>0</v>
      </c>
      <c r="K20" s="28" t="s">
        <v>32</v>
      </c>
      <c r="L20" s="29"/>
    </row>
    <row r="21" spans="2:12" ht="18.75" thickTop="1">
      <c r="B21" s="9"/>
      <c r="C21" s="11"/>
      <c r="D21" s="9"/>
      <c r="E21" s="9"/>
      <c r="F21" s="9"/>
      <c r="G21" s="9"/>
    </row>
    <row r="22" spans="2:12" ht="22.5" thickBot="1">
      <c r="B22" s="9"/>
      <c r="C22" s="11"/>
      <c r="D22" s="9"/>
      <c r="E22" s="9"/>
      <c r="F22" s="9"/>
      <c r="G22" s="9"/>
      <c r="H22" s="108" t="s">
        <v>146</v>
      </c>
      <c r="I22" s="108"/>
      <c r="J22" s="108"/>
      <c r="K22" s="110"/>
      <c r="L22" s="110"/>
    </row>
    <row r="23" spans="2:12" ht="22.5" thickBot="1">
      <c r="B23" s="9"/>
      <c r="C23" s="11"/>
      <c r="D23" s="9"/>
      <c r="E23" s="9"/>
      <c r="F23" s="9"/>
      <c r="G23" s="9"/>
      <c r="H23" s="109" t="s">
        <v>147</v>
      </c>
      <c r="I23" s="109"/>
      <c r="J23" s="109"/>
      <c r="K23" s="111"/>
      <c r="L23" s="111"/>
    </row>
    <row r="24" spans="2:12" ht="21.75">
      <c r="B24" s="9"/>
      <c r="C24" s="11"/>
      <c r="D24" s="9"/>
      <c r="E24" s="9"/>
      <c r="F24" s="9"/>
      <c r="G24" s="9"/>
      <c r="H24" s="108" t="s">
        <v>148</v>
      </c>
      <c r="I24" s="108"/>
      <c r="J24" s="108"/>
      <c r="K24" s="112"/>
      <c r="L24" s="110"/>
    </row>
    <row r="25" spans="2:12">
      <c r="B25" s="9"/>
      <c r="C25" s="11"/>
      <c r="D25" s="9"/>
      <c r="E25" s="9"/>
      <c r="F25" s="9"/>
      <c r="G25" s="9"/>
    </row>
    <row r="26" spans="2:12" ht="18.75">
      <c r="B26" s="9"/>
      <c r="C26" s="11"/>
      <c r="D26" s="9"/>
      <c r="E26" s="9"/>
      <c r="F26" s="9"/>
      <c r="G26" s="9"/>
      <c r="I26" s="37"/>
      <c r="J26" s="37"/>
      <c r="K26" s="105" t="str">
        <f>"Form status:   "&amp;IF(COUNTIF(J3:J20,"TBC")=1,"1 question remaining",IF(COUNTIF(J3:J20,"TBC")=0,"All questions completed",COUNTIF(J3:J20,"TBC")&amp;" questions remaining"))</f>
        <v>Form status:   All questions completed</v>
      </c>
      <c r="L26" s="105"/>
    </row>
    <row r="27" spans="2:12">
      <c r="B27" s="9"/>
      <c r="C27" s="11"/>
      <c r="D27" s="9"/>
      <c r="E27" s="9"/>
      <c r="F27" s="9"/>
      <c r="G27" s="9"/>
    </row>
    <row r="28" spans="2:12">
      <c r="B28" s="9"/>
      <c r="C28" s="11"/>
      <c r="D28" s="9"/>
      <c r="E28" s="9"/>
      <c r="F28" s="9"/>
      <c r="G28" s="9"/>
    </row>
    <row r="29" spans="2:12">
      <c r="B29" s="9"/>
      <c r="C29" s="11"/>
      <c r="D29" s="9"/>
      <c r="E29" s="9"/>
      <c r="F29" s="9"/>
      <c r="G29" s="9"/>
    </row>
    <row r="30" spans="2:12">
      <c r="B30" s="9"/>
      <c r="C30" s="11"/>
      <c r="D30" s="9"/>
      <c r="E30" s="9"/>
      <c r="F30" s="9"/>
      <c r="G30" s="9"/>
    </row>
    <row r="31" spans="2:12">
      <c r="B31" s="9"/>
      <c r="C31" s="11"/>
      <c r="D31" s="9"/>
      <c r="E31" s="9"/>
      <c r="F31" s="9"/>
      <c r="G31" s="9"/>
    </row>
    <row r="32" spans="2:12">
      <c r="B32" s="9"/>
      <c r="C32" s="11"/>
      <c r="D32" s="9"/>
      <c r="E32" s="9"/>
      <c r="F32" s="9"/>
      <c r="G32" s="9"/>
    </row>
    <row r="33" spans="2:7">
      <c r="B33" s="9"/>
      <c r="C33" s="11"/>
      <c r="D33" s="9"/>
      <c r="E33" s="9"/>
      <c r="F33" s="9"/>
      <c r="G33" s="9"/>
    </row>
    <row r="34" spans="2:7">
      <c r="B34" s="9"/>
      <c r="C34" s="11"/>
      <c r="D34" s="9"/>
      <c r="E34" s="9"/>
      <c r="F34" s="9"/>
      <c r="G34" s="9"/>
    </row>
    <row r="35" spans="2:7">
      <c r="B35" s="9"/>
      <c r="C35" s="11"/>
      <c r="D35" s="9"/>
      <c r="E35" s="9"/>
      <c r="F35" s="9"/>
      <c r="G35" s="9"/>
    </row>
    <row r="36" spans="2:7">
      <c r="B36" s="9"/>
      <c r="C36" s="11"/>
      <c r="D36" s="9"/>
      <c r="E36" s="9"/>
      <c r="F36" s="9"/>
      <c r="G36" s="9"/>
    </row>
    <row r="37" spans="2:7">
      <c r="B37" s="9"/>
      <c r="C37" s="11"/>
      <c r="D37" s="9"/>
      <c r="E37" s="9"/>
      <c r="F37" s="9"/>
      <c r="G37" s="9"/>
    </row>
    <row r="38" spans="2:7">
      <c r="B38" s="9"/>
      <c r="C38" s="11"/>
      <c r="D38" s="9"/>
      <c r="E38" s="9"/>
      <c r="F38" s="9"/>
      <c r="G38" s="9"/>
    </row>
    <row r="39" spans="2:7">
      <c r="B39" s="9"/>
      <c r="C39" s="11"/>
      <c r="D39" s="9"/>
      <c r="E39" s="9"/>
      <c r="F39" s="9"/>
      <c r="G39" s="9"/>
    </row>
  </sheetData>
  <mergeCells count="8">
    <mergeCell ref="K26:L26"/>
    <mergeCell ref="E1:H1"/>
    <mergeCell ref="H22:J22"/>
    <mergeCell ref="H23:J23"/>
    <mergeCell ref="H24:J24"/>
    <mergeCell ref="K22:L22"/>
    <mergeCell ref="K23:L23"/>
    <mergeCell ref="K24:L24"/>
  </mergeCells>
  <conditionalFormatting sqref="K3:K20">
    <cfRule type="expression" dxfId="9" priority="3">
      <formula>$J3=3</formula>
    </cfRule>
    <cfRule type="expression" dxfId="8" priority="4">
      <formula>$J3=2</formula>
    </cfRule>
    <cfRule type="expression" dxfId="7" priority="5">
      <formula>$J3=1</formula>
    </cfRule>
    <cfRule type="expression" dxfId="6" priority="6">
      <formula>$J3=0</formula>
    </cfRule>
  </conditionalFormatting>
  <conditionalFormatting sqref="K26:L26">
    <cfRule type="expression" dxfId="5" priority="1">
      <formula>COUNTIF(J3:J20,"TBC")=0</formula>
    </cfRule>
  </conditionalFormatting>
  <dataValidations count="1">
    <dataValidation type="list" errorStyle="information" allowBlank="1" showInputMessage="1" showErrorMessage="1" errorTitle="Response not recognised" error="Please use the dropdown menu to select the level of the scale that best fits your answer" sqref="K3:K20" xr:uid="{E8519F84-72F3-42AD-B63F-217AA600B2DA}">
      <formula1>$E$2:$H$2</formula1>
    </dataValidation>
  </dataValidations>
  <pageMargins left="0" right="0" top="0"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E70A6-B921-4114-96D5-0FA654CFDDE6}">
  <dimension ref="B1:V57"/>
  <sheetViews>
    <sheetView showGridLines="0" topLeftCell="B1" workbookViewId="0">
      <selection activeCell="L7" sqref="L7"/>
    </sheetView>
  </sheetViews>
  <sheetFormatPr defaultRowHeight="18"/>
  <cols>
    <col min="1" max="2" width="4.28515625" style="2" customWidth="1"/>
    <col min="3" max="8" width="22.7109375" style="2" customWidth="1"/>
    <col min="9" max="9" width="4.28515625" style="2" customWidth="1"/>
    <col min="10" max="11" width="9.140625" style="2"/>
    <col min="12" max="15" width="9.140625" style="67"/>
    <col min="16" max="21" width="9.140625" style="45"/>
    <col min="22" max="22" width="9.140625" style="67"/>
    <col min="23" max="16384" width="9.140625" style="2"/>
  </cols>
  <sheetData>
    <row r="1" spans="2:22" ht="21.75" customHeight="1">
      <c r="B1" s="50"/>
      <c r="C1" s="104" t="s">
        <v>149</v>
      </c>
      <c r="D1" s="104"/>
      <c r="E1" s="104"/>
      <c r="F1" s="104"/>
      <c r="G1" s="104"/>
      <c r="H1" s="104"/>
      <c r="I1" s="50"/>
    </row>
    <row r="2" spans="2:22" ht="9" customHeight="1">
      <c r="B2" s="41"/>
      <c r="C2" s="41"/>
      <c r="D2" s="41"/>
      <c r="E2" s="41"/>
      <c r="F2" s="41"/>
      <c r="G2" s="41"/>
      <c r="H2" s="41"/>
      <c r="I2" s="41"/>
      <c r="P2" s="43"/>
      <c r="Q2" s="43" t="s">
        <v>150</v>
      </c>
      <c r="R2" s="43" t="s">
        <v>151</v>
      </c>
      <c r="S2" s="43" t="s">
        <v>152</v>
      </c>
      <c r="T2" s="43" t="s">
        <v>153</v>
      </c>
    </row>
    <row r="3" spans="2:22" s="53" customFormat="1" ht="21.75">
      <c r="B3" s="51"/>
      <c r="C3" s="56" t="str">
        <f>" Initiative: "&amp;'Programme Implementation Stage'!K21</f>
        <v xml:space="preserve"> Initiative: </v>
      </c>
      <c r="D3" s="52"/>
      <c r="E3" s="52"/>
      <c r="F3" s="52"/>
      <c r="G3" s="51"/>
      <c r="H3" s="51"/>
      <c r="I3" s="51"/>
      <c r="L3" s="68"/>
      <c r="M3" s="68"/>
      <c r="N3" s="68"/>
      <c r="O3" s="68"/>
      <c r="P3" s="54" t="s">
        <v>154</v>
      </c>
      <c r="Q3" s="54">
        <f>(SUM('Programme Design Stage '!J3,'Programme Design Stage '!J4,'Programme Design Stage '!J5,'Programme Design Stage '!J6,'Programme Design Stage '!J7))*0.6</f>
        <v>1.7999999999999998</v>
      </c>
      <c r="R3" s="54">
        <v>9</v>
      </c>
      <c r="S3" s="54">
        <f>Q3-T3/2</f>
        <v>1.6349999999999998</v>
      </c>
      <c r="T3" s="54">
        <v>0.33</v>
      </c>
      <c r="U3" s="78"/>
      <c r="V3" s="68"/>
    </row>
    <row r="4" spans="2:22" ht="9" customHeight="1">
      <c r="B4" s="41"/>
      <c r="C4" s="41"/>
      <c r="D4" s="41"/>
      <c r="E4" s="41"/>
      <c r="F4" s="41"/>
      <c r="G4" s="41"/>
      <c r="H4" s="41"/>
      <c r="I4" s="41"/>
      <c r="P4" s="43" t="s">
        <v>155</v>
      </c>
      <c r="Q4" s="43">
        <f>SUM('Programme Design Stage '!J8,'Programme Design Stage '!J9,'Programme Design Stage '!J18,'Programme Design Stage '!J20)*0.75</f>
        <v>2.25</v>
      </c>
      <c r="R4" s="43">
        <v>9</v>
      </c>
      <c r="S4" s="43">
        <f t="shared" ref="S4:S7" si="0">Q4-T4/2</f>
        <v>2.085</v>
      </c>
      <c r="T4" s="43">
        <v>0.33</v>
      </c>
    </row>
    <row r="5" spans="2:22" ht="21.75">
      <c r="B5" s="41"/>
      <c r="C5" s="70" t="s">
        <v>156</v>
      </c>
      <c r="D5" s="55"/>
      <c r="E5" s="55"/>
      <c r="F5" s="55"/>
      <c r="G5" s="55"/>
      <c r="H5" s="55"/>
      <c r="I5" s="41"/>
      <c r="P5" s="43" t="s">
        <v>157</v>
      </c>
      <c r="Q5" s="43">
        <f>SUM('Programme Design Stage '!J10,'Programme Design Stage '!J11,'Programme Design Stage '!J14)</f>
        <v>2</v>
      </c>
      <c r="R5" s="43">
        <v>9</v>
      </c>
      <c r="S5" s="43">
        <f t="shared" si="0"/>
        <v>1.835</v>
      </c>
      <c r="T5" s="43">
        <v>0.33</v>
      </c>
    </row>
    <row r="6" spans="2:22" ht="9" customHeight="1">
      <c r="B6" s="41"/>
      <c r="C6" s="41"/>
      <c r="D6" s="41"/>
      <c r="E6" s="41"/>
      <c r="F6" s="41"/>
      <c r="G6" s="41"/>
      <c r="H6" s="41"/>
      <c r="I6" s="41"/>
      <c r="P6" s="43" t="s">
        <v>158</v>
      </c>
      <c r="Q6" s="43">
        <f>SUM('Programme Design Stage '!J15,'Programme Design Stage '!J16,'Programme Design Stage '!J17)</f>
        <v>5</v>
      </c>
      <c r="R6" s="43">
        <v>9</v>
      </c>
      <c r="S6" s="43">
        <f t="shared" si="0"/>
        <v>4.835</v>
      </c>
      <c r="T6" s="43">
        <v>0.33</v>
      </c>
    </row>
    <row r="7" spans="2:22">
      <c r="B7" s="41"/>
      <c r="C7" s="62" t="s">
        <v>159</v>
      </c>
      <c r="D7" s="57">
        <f>'Programme Design Stage '!K24</f>
        <v>0</v>
      </c>
      <c r="E7" s="41"/>
      <c r="F7" s="41"/>
      <c r="G7" s="41"/>
      <c r="H7" s="41"/>
      <c r="I7" s="41"/>
      <c r="P7" s="43" t="s">
        <v>160</v>
      </c>
      <c r="Q7" s="43">
        <f>SUM('Programme Design Stage '!J12,'Programme Design Stage '!J13)*1.5</f>
        <v>3</v>
      </c>
      <c r="R7" s="43">
        <v>9</v>
      </c>
      <c r="S7" s="43">
        <f t="shared" si="0"/>
        <v>2.835</v>
      </c>
      <c r="T7" s="43">
        <v>0.33</v>
      </c>
    </row>
    <row r="8" spans="2:22">
      <c r="B8" s="41"/>
      <c r="C8" s="62" t="s">
        <v>161</v>
      </c>
      <c r="D8" s="58">
        <f>'Programme Design Stage '!K23</f>
        <v>0</v>
      </c>
      <c r="E8" s="41"/>
      <c r="F8" s="41"/>
      <c r="G8" s="41"/>
      <c r="H8" s="41"/>
      <c r="I8" s="41"/>
    </row>
    <row r="9" spans="2:22" ht="18" customHeight="1">
      <c r="B9" s="41"/>
      <c r="C9" s="41"/>
      <c r="D9" s="41"/>
      <c r="E9" s="41"/>
      <c r="F9" s="41"/>
      <c r="G9" s="41"/>
      <c r="H9" s="41"/>
      <c r="I9" s="41"/>
    </row>
    <row r="10" spans="2:22" ht="18" customHeight="1">
      <c r="B10" s="41"/>
      <c r="C10" s="41"/>
      <c r="D10" s="41"/>
      <c r="E10" s="41"/>
      <c r="F10" s="41"/>
      <c r="G10" s="41"/>
      <c r="H10" s="41"/>
      <c r="I10" s="41"/>
    </row>
    <row r="11" spans="2:22" s="40" customFormat="1" ht="18" customHeight="1">
      <c r="B11" s="42"/>
      <c r="C11" s="42"/>
      <c r="D11" s="42"/>
      <c r="E11" s="42"/>
      <c r="F11" s="42"/>
      <c r="G11" s="42"/>
      <c r="H11" s="44"/>
      <c r="I11" s="42"/>
      <c r="L11" s="69"/>
      <c r="M11" s="69"/>
      <c r="N11" s="69"/>
      <c r="O11" s="69"/>
      <c r="P11" s="46" t="s">
        <v>162</v>
      </c>
      <c r="Q11" s="43"/>
      <c r="R11" s="79"/>
      <c r="S11" s="79"/>
      <c r="T11" s="79"/>
      <c r="U11" s="79"/>
      <c r="V11" s="69"/>
    </row>
    <row r="12" spans="2:22" ht="18" customHeight="1">
      <c r="B12" s="41"/>
      <c r="C12" s="41" t="s">
        <v>163</v>
      </c>
      <c r="D12" s="41"/>
      <c r="E12" s="41"/>
      <c r="F12" s="41"/>
      <c r="G12" s="41"/>
      <c r="H12" s="41"/>
      <c r="I12" s="41"/>
      <c r="P12" s="43" t="s">
        <v>164</v>
      </c>
      <c r="Q12" s="43">
        <v>25</v>
      </c>
    </row>
    <row r="13" spans="2:22" ht="21.95" customHeight="1" thickBot="1">
      <c r="B13" s="41"/>
      <c r="C13" s="80" t="s">
        <v>164</v>
      </c>
      <c r="D13" s="59">
        <f>COUNTIF('Programme Design Stage '!J3:J20,0)</f>
        <v>6</v>
      </c>
      <c r="E13" s="41"/>
      <c r="F13" s="41"/>
      <c r="G13" s="41"/>
      <c r="H13" s="41"/>
      <c r="I13" s="41"/>
      <c r="P13" s="43" t="s">
        <v>165</v>
      </c>
      <c r="Q13" s="43">
        <v>25</v>
      </c>
    </row>
    <row r="14" spans="2:22" ht="21.95" customHeight="1" thickBot="1">
      <c r="B14" s="41"/>
      <c r="C14" s="72" t="s">
        <v>165</v>
      </c>
      <c r="D14" s="61">
        <f>COUNTIF('Programme Design Stage '!J3:J20,1)</f>
        <v>7</v>
      </c>
      <c r="E14" s="41"/>
      <c r="F14" s="41"/>
      <c r="G14" s="41"/>
      <c r="H14" s="41"/>
      <c r="I14" s="41"/>
      <c r="P14" s="43" t="s">
        <v>166</v>
      </c>
      <c r="Q14" s="43">
        <v>25</v>
      </c>
    </row>
    <row r="15" spans="2:22" ht="21.95" customHeight="1" thickBot="1">
      <c r="B15" s="41"/>
      <c r="C15" s="81" t="s">
        <v>166</v>
      </c>
      <c r="D15" s="61">
        <f>COUNTIF('Programme Design Stage '!J3:J20,2)</f>
        <v>4</v>
      </c>
      <c r="E15" s="41"/>
      <c r="F15" s="41"/>
      <c r="G15" s="41"/>
      <c r="H15" s="41"/>
      <c r="I15" s="41"/>
      <c r="P15" s="43" t="s">
        <v>167</v>
      </c>
      <c r="Q15" s="43">
        <v>25</v>
      </c>
    </row>
    <row r="16" spans="2:22" ht="21.95" customHeight="1">
      <c r="B16" s="41"/>
      <c r="C16" s="82" t="s">
        <v>167</v>
      </c>
      <c r="D16" s="60">
        <f>COUNTIF('Programme Design Stage '!J3:J20,3)</f>
        <v>0</v>
      </c>
      <c r="E16" s="41"/>
      <c r="F16" s="41"/>
      <c r="G16" s="41"/>
      <c r="H16" s="41"/>
      <c r="I16" s="41"/>
      <c r="P16" s="43" t="s">
        <v>168</v>
      </c>
      <c r="Q16" s="43">
        <v>100</v>
      </c>
    </row>
    <row r="17" spans="2:17" ht="18" customHeight="1">
      <c r="B17" s="41"/>
      <c r="C17" s="64"/>
      <c r="D17" s="63"/>
      <c r="E17" s="41"/>
      <c r="F17" s="41"/>
      <c r="G17" s="41"/>
      <c r="H17" s="41"/>
      <c r="I17" s="41"/>
      <c r="P17" s="43"/>
      <c r="Q17" s="43"/>
    </row>
    <row r="18" spans="2:17">
      <c r="B18" s="41"/>
      <c r="C18" s="41"/>
      <c r="D18" s="41"/>
      <c r="E18" s="41"/>
      <c r="F18" s="41"/>
      <c r="G18" s="41"/>
      <c r="H18" s="41"/>
      <c r="I18" s="41"/>
      <c r="P18" s="46" t="s">
        <v>169</v>
      </c>
      <c r="Q18" s="43"/>
    </row>
    <row r="19" spans="2:17" ht="23.25">
      <c r="B19" s="41"/>
      <c r="C19" s="64" t="str">
        <f>IF(SUM(D13:D16)=17,""," AT LEAST ONE QUESTION IS STILL UNANSWERED, FIGURES ON THIS DASHBOARD WILL NOT BE VALID")</f>
        <v/>
      </c>
      <c r="D19" s="41"/>
      <c r="E19" s="41"/>
      <c r="F19" s="41"/>
      <c r="G19" s="41"/>
      <c r="H19" s="41"/>
      <c r="I19" s="41"/>
      <c r="P19" s="43" t="s">
        <v>170</v>
      </c>
      <c r="Q19" s="43">
        <f>(Q23/Q24)*100</f>
        <v>29.411764705882355</v>
      </c>
    </row>
    <row r="20" spans="2:17">
      <c r="B20" s="41"/>
      <c r="C20" s="41"/>
      <c r="D20" s="41"/>
      <c r="E20" s="41"/>
      <c r="F20" s="41"/>
      <c r="G20" s="41"/>
      <c r="H20" s="41"/>
      <c r="I20" s="41"/>
      <c r="P20" s="43" t="s">
        <v>171</v>
      </c>
      <c r="Q20" s="43">
        <v>1</v>
      </c>
    </row>
    <row r="21" spans="2:17">
      <c r="B21" s="41"/>
      <c r="C21" s="41"/>
      <c r="D21" s="41"/>
      <c r="E21" s="41"/>
      <c r="F21" s="41"/>
      <c r="G21" s="41"/>
      <c r="H21" s="41"/>
      <c r="I21" s="41"/>
      <c r="P21" s="43" t="s">
        <v>172</v>
      </c>
      <c r="Q21" s="43">
        <f>SUM(Q12:Q16)-(Q19+Q20)</f>
        <v>169.58823529411765</v>
      </c>
    </row>
    <row r="22" spans="2:17">
      <c r="B22" s="41"/>
      <c r="C22" s="41"/>
      <c r="D22" s="41"/>
      <c r="E22" s="41"/>
      <c r="F22" s="41"/>
      <c r="G22" s="41"/>
      <c r="H22" s="41"/>
      <c r="I22" s="41"/>
      <c r="P22" s="47"/>
      <c r="Q22" s="47"/>
    </row>
    <row r="23" spans="2:17">
      <c r="B23" s="41"/>
      <c r="C23" s="41"/>
      <c r="D23" s="41"/>
      <c r="E23" s="41"/>
      <c r="F23" s="41"/>
      <c r="G23" s="41"/>
      <c r="H23" s="41"/>
      <c r="I23" s="41"/>
      <c r="P23" s="47" t="s">
        <v>173</v>
      </c>
      <c r="Q23" s="47">
        <f>SUM('Programme Design Stage '!J3:J20)</f>
        <v>15</v>
      </c>
    </row>
    <row r="24" spans="2:17">
      <c r="B24" s="41"/>
      <c r="C24" s="41"/>
      <c r="D24" s="41"/>
      <c r="E24" s="41"/>
      <c r="F24" s="41"/>
      <c r="G24" s="41"/>
      <c r="H24" s="41"/>
      <c r="I24" s="41"/>
      <c r="P24" s="48">
        <v>1</v>
      </c>
      <c r="Q24" s="47">
        <f>3*17</f>
        <v>51</v>
      </c>
    </row>
    <row r="25" spans="2:17">
      <c r="B25" s="41"/>
      <c r="C25" s="41"/>
      <c r="D25" s="41"/>
      <c r="E25" s="41"/>
      <c r="F25" s="41"/>
      <c r="G25" s="41"/>
      <c r="H25" s="41"/>
      <c r="I25" s="41"/>
      <c r="P25" s="47" t="s">
        <v>174</v>
      </c>
      <c r="Q25" s="49">
        <f>(Q23/Q24)*3</f>
        <v>0.88235294117647056</v>
      </c>
    </row>
    <row r="26" spans="2:17">
      <c r="B26" s="41"/>
      <c r="C26" s="41"/>
      <c r="D26" s="41"/>
      <c r="E26" s="41"/>
      <c r="F26" s="41"/>
      <c r="G26" s="41"/>
      <c r="H26" s="41"/>
      <c r="I26" s="41"/>
      <c r="P26" s="47"/>
      <c r="Q26" s="47"/>
    </row>
    <row r="27" spans="2:17">
      <c r="B27" s="41"/>
      <c r="C27" s="41"/>
      <c r="D27" s="41"/>
      <c r="E27" s="41"/>
      <c r="F27" s="41"/>
      <c r="G27" s="41"/>
      <c r="H27" s="41"/>
      <c r="I27" s="41"/>
    </row>
    <row r="28" spans="2:17">
      <c r="B28" s="41"/>
      <c r="C28" s="41"/>
      <c r="D28" s="41"/>
      <c r="E28" s="41"/>
      <c r="F28" s="41"/>
      <c r="G28" s="41"/>
      <c r="H28" s="41"/>
      <c r="I28" s="41"/>
    </row>
    <row r="29" spans="2:17">
      <c r="B29" s="41"/>
      <c r="C29" s="41"/>
      <c r="D29" s="41"/>
      <c r="E29" s="41"/>
      <c r="F29" s="41"/>
      <c r="G29" s="41"/>
      <c r="H29" s="41"/>
      <c r="I29" s="41"/>
    </row>
    <row r="30" spans="2:17">
      <c r="B30" s="41"/>
      <c r="C30" s="41"/>
      <c r="D30" s="41"/>
      <c r="E30" s="41"/>
      <c r="F30" s="41"/>
      <c r="G30" s="41"/>
      <c r="H30" s="41"/>
      <c r="I30" s="41"/>
    </row>
    <row r="31" spans="2:17">
      <c r="B31" s="41"/>
      <c r="C31" s="41"/>
      <c r="D31" s="41"/>
      <c r="E31" s="41"/>
      <c r="F31" s="41"/>
      <c r="G31" s="41"/>
      <c r="H31" s="41"/>
      <c r="I31" s="41"/>
    </row>
    <row r="32" spans="2:17">
      <c r="B32" s="41"/>
      <c r="C32" s="41"/>
      <c r="D32" s="41"/>
      <c r="E32" s="41"/>
      <c r="F32" s="41"/>
      <c r="G32" s="41"/>
      <c r="H32" s="41"/>
      <c r="I32" s="41"/>
    </row>
    <row r="33" spans="2:9">
      <c r="B33" s="41"/>
      <c r="C33" s="41"/>
      <c r="D33" s="41"/>
      <c r="E33" s="41"/>
      <c r="F33" s="41"/>
      <c r="G33" s="41"/>
      <c r="H33" s="41"/>
      <c r="I33" s="41"/>
    </row>
    <row r="34" spans="2:9">
      <c r="B34" s="41"/>
      <c r="C34" s="41"/>
      <c r="D34" s="41"/>
      <c r="E34" s="41"/>
      <c r="F34" s="41"/>
      <c r="G34" s="41"/>
      <c r="H34" s="41"/>
      <c r="I34" s="41"/>
    </row>
    <row r="35" spans="2:9">
      <c r="B35" s="41"/>
      <c r="C35" s="41"/>
      <c r="D35" s="41"/>
      <c r="E35" s="41"/>
      <c r="F35" s="41"/>
      <c r="G35" s="41"/>
      <c r="H35" s="41"/>
      <c r="I35" s="41"/>
    </row>
    <row r="36" spans="2:9">
      <c r="B36" s="41"/>
      <c r="C36" s="41"/>
      <c r="D36" s="41"/>
      <c r="E36" s="41"/>
      <c r="F36" s="41"/>
      <c r="G36" s="41"/>
      <c r="H36" s="41"/>
      <c r="I36" s="41"/>
    </row>
    <row r="37" spans="2:9">
      <c r="B37" s="41"/>
      <c r="C37" s="41"/>
      <c r="D37" s="41"/>
      <c r="E37" s="41"/>
      <c r="F37" s="41"/>
      <c r="G37" s="41"/>
      <c r="H37" s="41"/>
      <c r="I37" s="41"/>
    </row>
    <row r="38" spans="2:9">
      <c r="B38" s="41"/>
      <c r="C38" s="41"/>
      <c r="D38" s="41"/>
      <c r="E38" s="41"/>
      <c r="F38" s="41"/>
      <c r="G38" s="41"/>
      <c r="H38" s="41"/>
      <c r="I38" s="41"/>
    </row>
    <row r="39" spans="2:9" ht="18.75">
      <c r="B39" s="41"/>
      <c r="C39" s="65"/>
      <c r="D39" s="41"/>
      <c r="E39" s="41"/>
      <c r="F39" s="41"/>
      <c r="G39" s="41"/>
      <c r="H39" s="41"/>
      <c r="I39" s="41"/>
    </row>
    <row r="40" spans="2:9" ht="14.1" customHeight="1">
      <c r="B40" s="41"/>
      <c r="C40" s="65"/>
      <c r="D40" s="41"/>
      <c r="E40" s="41"/>
      <c r="F40" s="41"/>
      <c r="G40" s="66"/>
      <c r="H40" s="41"/>
      <c r="I40" s="41"/>
    </row>
    <row r="41" spans="2:9" ht="20.25">
      <c r="B41" s="41"/>
      <c r="C41" s="65"/>
      <c r="D41" s="41"/>
      <c r="E41" s="41"/>
      <c r="F41" s="41"/>
      <c r="G41" s="66"/>
      <c r="H41" s="77" t="s">
        <v>175</v>
      </c>
      <c r="I41" s="41"/>
    </row>
    <row r="42" spans="2:9" ht="20.25">
      <c r="B42" s="41"/>
      <c r="C42" s="65"/>
      <c r="D42" s="41"/>
      <c r="E42" s="41"/>
      <c r="F42" s="41"/>
      <c r="G42" s="66"/>
      <c r="H42" s="41"/>
      <c r="I42" s="41"/>
    </row>
    <row r="43" spans="2:9" ht="23.25">
      <c r="B43" s="41"/>
      <c r="C43" s="70" t="s">
        <v>176</v>
      </c>
      <c r="D43" s="70"/>
      <c r="E43" s="70"/>
      <c r="F43" s="70"/>
      <c r="G43" s="71"/>
      <c r="H43" s="70"/>
      <c r="I43" s="41"/>
    </row>
    <row r="44" spans="2:9" ht="102" customHeight="1">
      <c r="B44" s="41"/>
      <c r="C44" s="113"/>
      <c r="D44" s="113"/>
      <c r="E44" s="113"/>
      <c r="F44" s="113"/>
      <c r="G44" s="113"/>
      <c r="H44" s="113"/>
      <c r="I44" s="41"/>
    </row>
    <row r="45" spans="2:9" ht="20.25">
      <c r="B45" s="41"/>
      <c r="C45" s="65"/>
      <c r="D45" s="41"/>
      <c r="E45" s="41"/>
      <c r="F45" s="41"/>
      <c r="G45" s="66"/>
      <c r="H45" s="41"/>
      <c r="I45" s="41"/>
    </row>
    <row r="48" spans="2:9" ht="21.75">
      <c r="C48" s="73" t="s">
        <v>177</v>
      </c>
    </row>
    <row r="49" spans="3:8" ht="36.75" customHeight="1">
      <c r="C49" s="114" t="s">
        <v>178</v>
      </c>
      <c r="D49" s="114"/>
      <c r="E49" s="114"/>
      <c r="F49" s="114"/>
      <c r="G49" s="114"/>
      <c r="H49" s="114"/>
    </row>
    <row r="50" spans="3:8">
      <c r="C50" s="74" t="s">
        <v>179</v>
      </c>
    </row>
    <row r="51" spans="3:8">
      <c r="C51" s="74" t="s">
        <v>180</v>
      </c>
    </row>
    <row r="52" spans="3:8">
      <c r="C52" s="76" t="s">
        <v>181</v>
      </c>
    </row>
    <row r="53" spans="3:8">
      <c r="C53" s="76" t="s">
        <v>182</v>
      </c>
    </row>
    <row r="54" spans="3:8">
      <c r="C54" s="76" t="s">
        <v>183</v>
      </c>
    </row>
    <row r="55" spans="3:8">
      <c r="C55" s="76" t="s">
        <v>184</v>
      </c>
    </row>
    <row r="56" spans="3:8">
      <c r="C56" s="76" t="s">
        <v>185</v>
      </c>
    </row>
    <row r="57" spans="3:8">
      <c r="C57" s="75" t="s">
        <v>186</v>
      </c>
    </row>
  </sheetData>
  <mergeCells count="3">
    <mergeCell ref="C1:H1"/>
    <mergeCell ref="C44:H44"/>
    <mergeCell ref="C49:H4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8D9BE-38B0-4489-B120-270BB32ACB76}">
  <sheetPr>
    <outlinePr summaryBelow="0" summaryRight="0"/>
  </sheetPr>
  <dimension ref="B1:L31"/>
  <sheetViews>
    <sheetView showGridLines="0" workbookViewId="0">
      <pane xSplit="4" ySplit="2" topLeftCell="E8" activePane="bottomRight" state="frozen"/>
      <selection pane="bottomRight" activeCell="G10" sqref="G10"/>
      <selection pane="bottomLeft" activeCell="A3" sqref="A3"/>
      <selection pane="topRight" activeCell="E1" sqref="E1"/>
    </sheetView>
  </sheetViews>
  <sheetFormatPr defaultColWidth="12.5703125" defaultRowHeight="18"/>
  <cols>
    <col min="1" max="2" width="4.28515625" style="8" customWidth="1"/>
    <col min="3" max="3" width="16.7109375" style="12" customWidth="1"/>
    <col min="4" max="5" width="32.7109375" style="8" customWidth="1"/>
    <col min="6" max="6" width="36.7109375" style="8" customWidth="1"/>
    <col min="7" max="8" width="42.7109375" style="8" customWidth="1"/>
    <col min="9" max="9" width="4.28515625" style="8" customWidth="1"/>
    <col min="10" max="10" width="4.28515625" style="32" customWidth="1"/>
    <col min="11" max="11" width="18.7109375" style="20" customWidth="1"/>
    <col min="12" max="12" width="54.7109375" style="21" customWidth="1"/>
    <col min="13" max="16384" width="12.5703125" style="8"/>
  </cols>
  <sheetData>
    <row r="1" spans="2:12" ht="23.25" thickTop="1" thickBot="1">
      <c r="B1" s="39"/>
      <c r="C1" s="19"/>
      <c r="D1" s="19"/>
      <c r="E1" s="106" t="s">
        <v>187</v>
      </c>
      <c r="F1" s="106"/>
      <c r="G1" s="106"/>
      <c r="H1" s="107"/>
      <c r="J1" s="30"/>
      <c r="K1" s="36" t="s">
        <v>28</v>
      </c>
    </row>
    <row r="2" spans="2:12" s="10" customFormat="1" ht="21.75">
      <c r="B2" s="34" t="s">
        <v>29</v>
      </c>
      <c r="C2" s="34" t="s">
        <v>30</v>
      </c>
      <c r="D2" s="34" t="s">
        <v>31</v>
      </c>
      <c r="E2" s="34" t="s">
        <v>32</v>
      </c>
      <c r="F2" s="34" t="s">
        <v>33</v>
      </c>
      <c r="G2" s="34" t="s">
        <v>34</v>
      </c>
      <c r="H2" s="35" t="s">
        <v>35</v>
      </c>
      <c r="J2" s="31"/>
      <c r="K2" s="23" t="s">
        <v>36</v>
      </c>
      <c r="L2" s="22" t="s">
        <v>37</v>
      </c>
    </row>
    <row r="3" spans="2:12" ht="108">
      <c r="B3" s="14">
        <v>1</v>
      </c>
      <c r="C3" s="18" t="s">
        <v>68</v>
      </c>
      <c r="D3" s="13" t="s">
        <v>188</v>
      </c>
      <c r="E3" s="15" t="s">
        <v>189</v>
      </c>
      <c r="F3" s="16" t="s">
        <v>190</v>
      </c>
      <c r="G3" s="16" t="s">
        <v>191</v>
      </c>
      <c r="H3" s="17" t="s">
        <v>192</v>
      </c>
      <c r="J3" s="33">
        <f>IF(K3="0-Unjust",0,IF(K3="1-Blind",1,IF(K3="2-Sensitive",2,IF(K3="3-Transformative",3,"TBC"))))</f>
        <v>1</v>
      </c>
      <c r="K3" s="83" t="s">
        <v>33</v>
      </c>
      <c r="L3" s="24"/>
    </row>
    <row r="4" spans="2:12" ht="90">
      <c r="B4" s="14">
        <v>2</v>
      </c>
      <c r="C4" s="18" t="s">
        <v>74</v>
      </c>
      <c r="D4" s="13" t="s">
        <v>193</v>
      </c>
      <c r="E4" s="15" t="s">
        <v>194</v>
      </c>
      <c r="F4" s="16" t="s">
        <v>195</v>
      </c>
      <c r="G4" s="16" t="s">
        <v>196</v>
      </c>
      <c r="H4" s="17" t="s">
        <v>197</v>
      </c>
      <c r="J4" s="33">
        <f t="shared" ref="J4:J14" si="0">IF(K4="0-Unjust",0,IF(K4="1-Blind",1,IF(K4="2-Sensitive",2,IF(K4="3-Transformative",3,"TBC"))))</f>
        <v>2</v>
      </c>
      <c r="K4" s="84" t="s">
        <v>34</v>
      </c>
      <c r="L4" s="27"/>
    </row>
    <row r="5" spans="2:12" ht="181.5" thickTop="1" thickBot="1">
      <c r="B5" s="14">
        <v>3</v>
      </c>
      <c r="C5" s="18" t="s">
        <v>80</v>
      </c>
      <c r="D5" s="13" t="s">
        <v>198</v>
      </c>
      <c r="E5" s="15" t="s">
        <v>199</v>
      </c>
      <c r="F5" s="16" t="s">
        <v>200</v>
      </c>
      <c r="G5" s="16" t="s">
        <v>201</v>
      </c>
      <c r="H5" s="17" t="s">
        <v>202</v>
      </c>
      <c r="J5" s="33">
        <f t="shared" si="0"/>
        <v>1</v>
      </c>
      <c r="K5" s="84" t="s">
        <v>33</v>
      </c>
      <c r="L5" s="27"/>
    </row>
    <row r="6" spans="2:12" ht="145.5" thickTop="1" thickBot="1">
      <c r="B6" s="14">
        <v>4</v>
      </c>
      <c r="C6" s="18" t="s">
        <v>86</v>
      </c>
      <c r="D6" s="13" t="s">
        <v>203</v>
      </c>
      <c r="E6" s="15" t="s">
        <v>88</v>
      </c>
      <c r="F6" s="16" t="s">
        <v>89</v>
      </c>
      <c r="G6" s="16" t="s">
        <v>90</v>
      </c>
      <c r="H6" s="17" t="s">
        <v>204</v>
      </c>
      <c r="J6" s="33">
        <f t="shared" si="0"/>
        <v>2</v>
      </c>
      <c r="K6" s="84" t="s">
        <v>34</v>
      </c>
      <c r="L6" s="27"/>
    </row>
    <row r="7" spans="2:12" ht="163.5" thickTop="1" thickBot="1">
      <c r="B7" s="14">
        <v>5</v>
      </c>
      <c r="C7" s="18" t="s">
        <v>92</v>
      </c>
      <c r="D7" s="13" t="s">
        <v>205</v>
      </c>
      <c r="E7" s="15" t="s">
        <v>94</v>
      </c>
      <c r="F7" s="16" t="s">
        <v>206</v>
      </c>
      <c r="G7" s="16" t="s">
        <v>207</v>
      </c>
      <c r="H7" s="17" t="s">
        <v>208</v>
      </c>
      <c r="J7" s="33">
        <f t="shared" si="0"/>
        <v>3</v>
      </c>
      <c r="K7" s="84" t="s">
        <v>35</v>
      </c>
      <c r="L7" s="27"/>
    </row>
    <row r="8" spans="2:12" ht="127.5" thickTop="1" thickBot="1">
      <c r="B8" s="14">
        <v>6</v>
      </c>
      <c r="C8" s="18" t="s">
        <v>98</v>
      </c>
      <c r="D8" s="13" t="s">
        <v>209</v>
      </c>
      <c r="E8" s="15" t="s">
        <v>210</v>
      </c>
      <c r="F8" s="16" t="s">
        <v>211</v>
      </c>
      <c r="G8" s="16" t="s">
        <v>212</v>
      </c>
      <c r="H8" s="17" t="s">
        <v>213</v>
      </c>
      <c r="J8" s="33">
        <f t="shared" si="0"/>
        <v>1</v>
      </c>
      <c r="K8" s="84" t="s">
        <v>33</v>
      </c>
      <c r="L8" s="27"/>
    </row>
    <row r="9" spans="2:12" ht="199.5" customHeight="1" thickTop="1" thickBot="1">
      <c r="B9" s="14">
        <v>7</v>
      </c>
      <c r="C9" s="18" t="s">
        <v>104</v>
      </c>
      <c r="D9" s="13" t="s">
        <v>214</v>
      </c>
      <c r="E9" s="15" t="s">
        <v>215</v>
      </c>
      <c r="F9" s="16" t="s">
        <v>216</v>
      </c>
      <c r="G9" s="16" t="s">
        <v>217</v>
      </c>
      <c r="H9" s="17" t="s">
        <v>218</v>
      </c>
      <c r="J9" s="33">
        <f t="shared" si="0"/>
        <v>2</v>
      </c>
      <c r="K9" s="84" t="s">
        <v>34</v>
      </c>
      <c r="L9" s="27"/>
    </row>
    <row r="10" spans="2:12" ht="234">
      <c r="B10" s="14">
        <v>8</v>
      </c>
      <c r="C10" s="18" t="s">
        <v>110</v>
      </c>
      <c r="D10" s="13" t="s">
        <v>219</v>
      </c>
      <c r="E10" s="15" t="s">
        <v>220</v>
      </c>
      <c r="F10" s="16" t="s">
        <v>221</v>
      </c>
      <c r="G10" s="16" t="s">
        <v>222</v>
      </c>
      <c r="H10" s="17" t="s">
        <v>223</v>
      </c>
      <c r="J10" s="33">
        <f t="shared" si="0"/>
        <v>0</v>
      </c>
      <c r="K10" s="84" t="s">
        <v>32</v>
      </c>
      <c r="L10" s="27"/>
    </row>
    <row r="11" spans="2:12" ht="144">
      <c r="B11" s="14">
        <v>9</v>
      </c>
      <c r="C11" s="18" t="s">
        <v>116</v>
      </c>
      <c r="D11" s="13" t="s">
        <v>224</v>
      </c>
      <c r="E11" s="15" t="s">
        <v>225</v>
      </c>
      <c r="F11" s="16" t="s">
        <v>226</v>
      </c>
      <c r="G11" s="16" t="s">
        <v>227</v>
      </c>
      <c r="H11" s="17" t="s">
        <v>228</v>
      </c>
      <c r="J11" s="33">
        <f t="shared" si="0"/>
        <v>0</v>
      </c>
      <c r="K11" s="84" t="s">
        <v>32</v>
      </c>
      <c r="L11" s="27"/>
    </row>
    <row r="12" spans="2:12" ht="127.5" thickTop="1" thickBot="1">
      <c r="B12" s="14">
        <v>10</v>
      </c>
      <c r="C12" s="18" t="s">
        <v>122</v>
      </c>
      <c r="D12" s="13" t="s">
        <v>229</v>
      </c>
      <c r="E12" s="15" t="s">
        <v>230</v>
      </c>
      <c r="F12" s="16" t="s">
        <v>231</v>
      </c>
      <c r="G12" s="16" t="s">
        <v>232</v>
      </c>
      <c r="H12" s="17" t="s">
        <v>233</v>
      </c>
      <c r="J12" s="33">
        <f t="shared" si="0"/>
        <v>1</v>
      </c>
      <c r="K12" s="84" t="s">
        <v>33</v>
      </c>
      <c r="L12" s="27"/>
    </row>
    <row r="13" spans="2:12" ht="109.5" thickTop="1" thickBot="1">
      <c r="B13" s="14">
        <v>11</v>
      </c>
      <c r="C13" s="18" t="s">
        <v>128</v>
      </c>
      <c r="D13" s="13" t="s">
        <v>234</v>
      </c>
      <c r="E13" s="15" t="s">
        <v>130</v>
      </c>
      <c r="F13" s="16" t="s">
        <v>131</v>
      </c>
      <c r="G13" s="16" t="s">
        <v>132</v>
      </c>
      <c r="H13" s="17" t="s">
        <v>133</v>
      </c>
      <c r="J13" s="33">
        <f t="shared" si="0"/>
        <v>2</v>
      </c>
      <c r="K13" s="84" t="s">
        <v>34</v>
      </c>
      <c r="L13" s="27"/>
    </row>
    <row r="14" spans="2:12" ht="127.5" thickTop="1" thickBot="1">
      <c r="B14" s="14">
        <v>12</v>
      </c>
      <c r="C14" s="18" t="s">
        <v>235</v>
      </c>
      <c r="D14" s="13" t="s">
        <v>236</v>
      </c>
      <c r="E14" s="15" t="s">
        <v>237</v>
      </c>
      <c r="F14" s="16" t="s">
        <v>238</v>
      </c>
      <c r="G14" s="16" t="s">
        <v>239</v>
      </c>
      <c r="H14" s="17" t="s">
        <v>240</v>
      </c>
      <c r="J14" s="33">
        <f t="shared" si="0"/>
        <v>3</v>
      </c>
      <c r="K14" s="84" t="s">
        <v>35</v>
      </c>
      <c r="L14" s="27"/>
    </row>
    <row r="15" spans="2:12" s="90" customFormat="1" ht="21.95" customHeight="1" thickTop="1" thickBot="1">
      <c r="B15" s="115" t="s">
        <v>241</v>
      </c>
      <c r="C15" s="116"/>
      <c r="D15" s="116"/>
      <c r="E15" s="89"/>
      <c r="F15" s="89"/>
      <c r="G15" s="89"/>
      <c r="H15" s="91"/>
    </row>
    <row r="16" spans="2:12" customFormat="1" ht="36" customHeight="1">
      <c r="B16" s="117" t="s">
        <v>242</v>
      </c>
      <c r="C16" s="118"/>
      <c r="D16" s="118"/>
      <c r="E16" s="123"/>
      <c r="F16" s="123"/>
      <c r="G16" s="123"/>
      <c r="H16" s="88"/>
    </row>
    <row r="17" spans="2:12" customFormat="1" ht="36" customHeight="1">
      <c r="B17" s="119"/>
      <c r="C17" s="120"/>
      <c r="D17" s="120"/>
      <c r="E17" s="124"/>
      <c r="F17" s="124"/>
      <c r="G17" s="124"/>
      <c r="H17" s="88"/>
    </row>
    <row r="18" spans="2:12" customFormat="1" ht="36" customHeight="1">
      <c r="B18" s="119"/>
      <c r="C18" s="120"/>
      <c r="D18" s="120"/>
      <c r="E18" s="124"/>
      <c r="F18" s="124"/>
      <c r="G18" s="124"/>
      <c r="H18" s="88"/>
    </row>
    <row r="19" spans="2:12" customFormat="1" ht="36" customHeight="1" thickBot="1">
      <c r="B19" s="121"/>
      <c r="C19" s="122"/>
      <c r="D19" s="122"/>
      <c r="E19" s="124"/>
      <c r="F19" s="124"/>
      <c r="G19" s="124"/>
      <c r="H19" s="88"/>
    </row>
    <row r="20" spans="2:12" ht="18.75" thickTop="1">
      <c r="B20" s="9"/>
      <c r="C20" s="11"/>
      <c r="D20" s="9"/>
      <c r="E20" s="9"/>
      <c r="F20" s="9"/>
      <c r="G20" s="9"/>
    </row>
    <row r="21" spans="2:12" ht="22.5" thickBot="1">
      <c r="B21" s="9"/>
      <c r="C21" s="11"/>
      <c r="D21" s="9"/>
      <c r="E21" s="9"/>
      <c r="F21" s="9"/>
      <c r="G21" s="9"/>
      <c r="H21" s="108" t="s">
        <v>146</v>
      </c>
      <c r="I21" s="108"/>
      <c r="J21" s="108"/>
      <c r="K21" s="110" t="str">
        <f>IF(COUNTA('Programme Design Stage '!K22)=1,'Programme Design Stage '!K22,"")</f>
        <v/>
      </c>
      <c r="L21" s="110"/>
    </row>
    <row r="22" spans="2:12" ht="22.5" thickBot="1">
      <c r="B22" s="9"/>
      <c r="C22" s="11"/>
      <c r="D22" s="9"/>
      <c r="E22" s="9"/>
      <c r="F22" s="9"/>
      <c r="G22" s="9"/>
      <c r="H22" s="109" t="s">
        <v>147</v>
      </c>
      <c r="I22" s="109"/>
      <c r="J22" s="109"/>
      <c r="K22" s="111" t="s">
        <v>243</v>
      </c>
      <c r="L22" s="111"/>
    </row>
    <row r="23" spans="2:12" ht="21.75">
      <c r="B23" s="9"/>
      <c r="C23" s="11"/>
      <c r="D23" s="9"/>
      <c r="E23" s="9"/>
      <c r="F23" s="9"/>
      <c r="G23" s="9"/>
      <c r="H23" s="108" t="s">
        <v>148</v>
      </c>
      <c r="I23" s="108"/>
      <c r="J23" s="108"/>
      <c r="K23" s="112">
        <v>45267</v>
      </c>
      <c r="L23" s="110"/>
    </row>
    <row r="24" spans="2:12">
      <c r="B24" s="9"/>
      <c r="C24" s="11"/>
      <c r="D24" s="9"/>
      <c r="E24" s="9"/>
      <c r="F24" s="9"/>
      <c r="G24" s="9"/>
    </row>
    <row r="25" spans="2:12" ht="18.75">
      <c r="B25" s="9"/>
      <c r="C25" s="11"/>
      <c r="D25" s="9"/>
      <c r="E25" s="9"/>
      <c r="F25" s="9"/>
      <c r="G25" s="9"/>
      <c r="I25" s="37"/>
      <c r="J25" s="37"/>
      <c r="K25" s="105" t="str">
        <f>"Form status:   "&amp;IF(COUNTIF(J3:J14,"TBC")=1,"1 question remaining",IF(COUNTIF(J3:J14,"TBC")=0,"All questions completed",COUNTIF(J3:J14,"TBC")&amp;" questions remaining"))</f>
        <v>Form status:   All questions completed</v>
      </c>
      <c r="L25" s="105"/>
    </row>
    <row r="26" spans="2:12">
      <c r="B26" s="9"/>
      <c r="C26" s="11"/>
      <c r="D26" s="9"/>
      <c r="E26" s="9"/>
      <c r="F26" s="9"/>
      <c r="G26" s="9"/>
    </row>
    <row r="27" spans="2:12">
      <c r="B27" s="9"/>
      <c r="C27" s="11"/>
      <c r="D27" s="9"/>
      <c r="E27" s="9"/>
      <c r="F27" s="9"/>
      <c r="G27" s="9"/>
    </row>
    <row r="28" spans="2:12">
      <c r="B28" s="9"/>
      <c r="C28" s="11"/>
      <c r="D28" s="9"/>
      <c r="E28" s="9"/>
      <c r="F28" s="9"/>
      <c r="G28" s="9"/>
    </row>
    <row r="29" spans="2:12">
      <c r="B29" s="9"/>
      <c r="C29" s="11"/>
      <c r="D29" s="9"/>
      <c r="E29" s="9"/>
      <c r="F29" s="9"/>
      <c r="G29" s="9"/>
    </row>
    <row r="30" spans="2:12">
      <c r="B30" s="9"/>
      <c r="C30" s="11"/>
      <c r="D30" s="9"/>
      <c r="E30" s="9"/>
      <c r="F30" s="9"/>
      <c r="G30" s="9"/>
    </row>
    <row r="31" spans="2:12">
      <c r="B31" s="9"/>
      <c r="C31" s="11"/>
      <c r="D31" s="9"/>
      <c r="E31" s="9"/>
      <c r="F31" s="9"/>
      <c r="G31" s="9"/>
    </row>
  </sheetData>
  <mergeCells count="11">
    <mergeCell ref="B15:D15"/>
    <mergeCell ref="B16:D19"/>
    <mergeCell ref="E16:G19"/>
    <mergeCell ref="E1:H1"/>
    <mergeCell ref="K21:L21"/>
    <mergeCell ref="K22:L22"/>
    <mergeCell ref="K23:L23"/>
    <mergeCell ref="K25:L25"/>
    <mergeCell ref="H21:J21"/>
    <mergeCell ref="H22:J22"/>
    <mergeCell ref="H23:J23"/>
  </mergeCells>
  <conditionalFormatting sqref="K3:K14">
    <cfRule type="expression" dxfId="4" priority="3">
      <formula>$J3=3</formula>
    </cfRule>
    <cfRule type="expression" dxfId="3" priority="4">
      <formula>$J3=2</formula>
    </cfRule>
    <cfRule type="expression" dxfId="2" priority="5">
      <formula>$J3=1</formula>
    </cfRule>
    <cfRule type="expression" dxfId="1" priority="6">
      <formula>$J3=0</formula>
    </cfRule>
  </conditionalFormatting>
  <conditionalFormatting sqref="K25:L25">
    <cfRule type="expression" dxfId="0" priority="1">
      <formula>COUNTIF(J3:J14,"TBC")=0</formula>
    </cfRule>
  </conditionalFormatting>
  <dataValidations count="2">
    <dataValidation type="list" errorStyle="information" allowBlank="1" showInputMessage="1" showErrorMessage="1" errorTitle="Response not recognised" error="Please use the dropdown menu to select the level of the scale that best fits your answer" sqref="K3:K14" xr:uid="{B95256A8-2A4D-4E35-9E42-AAC255652930}">
      <formula1>$E$2:$H$2</formula1>
    </dataValidation>
    <dataValidation allowBlank="1" showInputMessage="1" showErrorMessage="1" sqref="K15:K19" xr:uid="{01DC6194-C601-4DCC-9C18-935EAF5ABCEE}"/>
  </dataValidations>
  <pageMargins left="0" right="0" top="0" bottom="0" header="0" footer="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34962-2B3E-4C04-8AAF-180E2BAD5F33}">
  <dimension ref="B1:V52"/>
  <sheetViews>
    <sheetView showGridLines="0" topLeftCell="A5" workbookViewId="0">
      <selection activeCell="L11" sqref="L11"/>
    </sheetView>
  </sheetViews>
  <sheetFormatPr defaultRowHeight="18"/>
  <cols>
    <col min="1" max="2" width="4.28515625" style="2" customWidth="1"/>
    <col min="3" max="8" width="22.7109375" style="2" customWidth="1"/>
    <col min="9" max="9" width="4.28515625" style="2" customWidth="1"/>
    <col min="10" max="11" width="9.140625" style="2"/>
    <col min="12" max="22" width="9.140625" style="67"/>
    <col min="23" max="16384" width="9.140625" style="2"/>
  </cols>
  <sheetData>
    <row r="1" spans="2:22" ht="21.75" customHeight="1">
      <c r="B1" s="50"/>
      <c r="C1" s="104" t="s">
        <v>149</v>
      </c>
      <c r="D1" s="104"/>
      <c r="E1" s="104"/>
      <c r="F1" s="104"/>
      <c r="G1" s="104"/>
      <c r="H1" s="104"/>
      <c r="I1" s="50"/>
      <c r="P1" s="45"/>
      <c r="Q1" s="45"/>
      <c r="R1" s="45"/>
      <c r="S1" s="45"/>
      <c r="T1" s="45"/>
      <c r="U1" s="45"/>
    </row>
    <row r="2" spans="2:22" ht="9" customHeight="1">
      <c r="B2" s="41"/>
      <c r="C2" s="41"/>
      <c r="D2" s="41"/>
      <c r="E2" s="41"/>
      <c r="F2" s="41"/>
      <c r="G2" s="41"/>
      <c r="H2" s="41"/>
      <c r="I2" s="41"/>
      <c r="P2" s="43"/>
      <c r="Q2" s="43" t="s">
        <v>150</v>
      </c>
      <c r="R2" s="43" t="s">
        <v>151</v>
      </c>
      <c r="S2" s="43" t="s">
        <v>152</v>
      </c>
      <c r="T2" s="43" t="s">
        <v>153</v>
      </c>
      <c r="U2" s="45"/>
    </row>
    <row r="3" spans="2:22" s="53" customFormat="1" ht="21.75">
      <c r="B3" s="51"/>
      <c r="C3" s="56" t="str">
        <f>" Initiative: "&amp;'Programme Implementation Stage'!K21</f>
        <v xml:space="preserve"> Initiative: </v>
      </c>
      <c r="D3" s="52"/>
      <c r="E3" s="52"/>
      <c r="F3" s="52"/>
      <c r="G3" s="51"/>
      <c r="H3" s="51"/>
      <c r="I3" s="51"/>
      <c r="L3" s="68"/>
      <c r="M3" s="68"/>
      <c r="N3" s="68"/>
      <c r="O3" s="68"/>
      <c r="P3" s="43" t="s">
        <v>155</v>
      </c>
      <c r="Q3" s="43">
        <f>SUM('Programme Implementation Stage'!J3,'Programme Implementation Stage'!J4,'Programme Implementation Stage'!J13,'Programme Implementation Stage'!J14)*0.75</f>
        <v>6</v>
      </c>
      <c r="R3" s="43">
        <v>9</v>
      </c>
      <c r="S3" s="43">
        <f t="shared" ref="S3:S6" si="0">Q3-T3/2</f>
        <v>5.835</v>
      </c>
      <c r="T3" s="43">
        <v>0.33</v>
      </c>
      <c r="U3" s="78"/>
      <c r="V3" s="68"/>
    </row>
    <row r="4" spans="2:22" ht="9" customHeight="1">
      <c r="B4" s="41"/>
      <c r="C4" s="41"/>
      <c r="D4" s="41"/>
      <c r="E4" s="41"/>
      <c r="F4" s="41"/>
      <c r="G4" s="41"/>
      <c r="H4" s="41"/>
      <c r="I4" s="41"/>
      <c r="P4" s="43" t="s">
        <v>157</v>
      </c>
      <c r="Q4" s="43">
        <f>SUM('Programme Implementation Stage'!J5,'Programme Implementation Stage'!J6,'Programme Implementation Stage'!J9)</f>
        <v>5</v>
      </c>
      <c r="R4" s="43">
        <v>9</v>
      </c>
      <c r="S4" s="43">
        <f t="shared" si="0"/>
        <v>4.835</v>
      </c>
      <c r="T4" s="43">
        <v>0.33</v>
      </c>
      <c r="U4" s="45"/>
    </row>
    <row r="5" spans="2:22" ht="21.75">
      <c r="B5" s="41"/>
      <c r="C5" s="70" t="s">
        <v>244</v>
      </c>
      <c r="D5" s="55"/>
      <c r="E5" s="55"/>
      <c r="F5" s="55"/>
      <c r="G5" s="55"/>
      <c r="H5" s="55"/>
      <c r="I5" s="41"/>
      <c r="P5" s="43" t="s">
        <v>158</v>
      </c>
      <c r="Q5" s="43">
        <f>SUM('Programme Implementation Stage'!J10,'Programme Implementation Stage'!J11,'Programme Implementation Stage'!J12)</f>
        <v>1</v>
      </c>
      <c r="R5" s="43">
        <v>9</v>
      </c>
      <c r="S5" s="43">
        <f t="shared" si="0"/>
        <v>0.83499999999999996</v>
      </c>
      <c r="T5" s="43">
        <v>0.33</v>
      </c>
      <c r="U5" s="45"/>
    </row>
    <row r="6" spans="2:22" ht="9" customHeight="1">
      <c r="B6" s="41"/>
      <c r="C6" s="41"/>
      <c r="D6" s="41"/>
      <c r="E6" s="41"/>
      <c r="F6" s="41"/>
      <c r="G6" s="41"/>
      <c r="H6" s="41"/>
      <c r="I6" s="41"/>
      <c r="P6" s="43" t="s">
        <v>160</v>
      </c>
      <c r="Q6" s="43">
        <f>SUM('Programme Implementation Stage'!J7,'Programme Implementation Stage'!J8)*1.5</f>
        <v>6</v>
      </c>
      <c r="R6" s="43">
        <v>9</v>
      </c>
      <c r="S6" s="43">
        <f t="shared" si="0"/>
        <v>5.835</v>
      </c>
      <c r="T6" s="43">
        <v>0.33</v>
      </c>
      <c r="U6" s="45"/>
    </row>
    <row r="7" spans="2:22">
      <c r="B7" s="41"/>
      <c r="C7" s="62" t="s">
        <v>159</v>
      </c>
      <c r="D7" s="57">
        <f>'Programme Implementation Stage'!K23</f>
        <v>45267</v>
      </c>
      <c r="E7" s="41"/>
      <c r="F7" s="41"/>
      <c r="G7" s="41"/>
      <c r="H7" s="41"/>
      <c r="I7" s="41"/>
      <c r="P7" s="45"/>
      <c r="Q7" s="45"/>
      <c r="R7" s="45"/>
      <c r="S7" s="45"/>
      <c r="T7" s="45"/>
      <c r="U7" s="45"/>
    </row>
    <row r="8" spans="2:22">
      <c r="B8" s="41"/>
      <c r="C8" s="62" t="s">
        <v>161</v>
      </c>
      <c r="D8" s="57" t="str">
        <f>'Programme Implementation Stage'!K22</f>
        <v>Annalisa Renna (IA) and Jacob (KYGC)</v>
      </c>
      <c r="E8" s="41"/>
      <c r="F8" s="41"/>
      <c r="G8" s="41"/>
      <c r="H8" s="41"/>
      <c r="I8" s="41"/>
      <c r="P8" s="45"/>
      <c r="Q8" s="45"/>
      <c r="R8" s="45"/>
      <c r="S8" s="45"/>
      <c r="T8" s="45"/>
      <c r="U8" s="45"/>
    </row>
    <row r="9" spans="2:22" ht="18" customHeight="1">
      <c r="B9" s="41"/>
      <c r="C9" s="41"/>
      <c r="D9" s="41"/>
      <c r="E9" s="41"/>
      <c r="F9" s="41"/>
      <c r="G9" s="41"/>
      <c r="H9" s="41"/>
      <c r="I9" s="41"/>
      <c r="O9" s="92"/>
      <c r="P9" s="92"/>
      <c r="Q9" s="92"/>
      <c r="R9" s="45"/>
      <c r="S9" s="45"/>
      <c r="T9" s="45"/>
      <c r="U9" s="45"/>
    </row>
    <row r="10" spans="2:22" ht="18" customHeight="1">
      <c r="B10" s="41"/>
      <c r="C10" s="41"/>
      <c r="D10" s="41"/>
      <c r="E10" s="41"/>
      <c r="F10" s="41"/>
      <c r="G10" s="41"/>
      <c r="H10" s="41"/>
      <c r="I10" s="41"/>
      <c r="O10" s="45"/>
      <c r="P10" s="45"/>
      <c r="Q10" s="45"/>
      <c r="R10" s="45"/>
      <c r="S10" s="45"/>
      <c r="T10" s="45"/>
      <c r="U10" s="45"/>
    </row>
    <row r="11" spans="2:22" s="40" customFormat="1" ht="18" customHeight="1">
      <c r="B11" s="42"/>
      <c r="C11" s="42"/>
      <c r="D11" s="42"/>
      <c r="E11" s="42"/>
      <c r="F11" s="42"/>
      <c r="G11" s="42"/>
      <c r="H11" s="44"/>
      <c r="I11" s="42"/>
      <c r="L11" s="69"/>
      <c r="M11" s="69"/>
      <c r="N11" s="69"/>
      <c r="O11" s="79"/>
      <c r="P11" s="46" t="s">
        <v>162</v>
      </c>
      <c r="Q11" s="43"/>
      <c r="R11" s="79"/>
      <c r="S11" s="79"/>
      <c r="T11" s="79"/>
      <c r="U11" s="79"/>
      <c r="V11" s="69"/>
    </row>
    <row r="12" spans="2:22" ht="18" customHeight="1">
      <c r="B12" s="41"/>
      <c r="C12" s="41" t="s">
        <v>163</v>
      </c>
      <c r="D12" s="41"/>
      <c r="E12" s="41"/>
      <c r="F12" s="41"/>
      <c r="G12" s="41"/>
      <c r="H12" s="41"/>
      <c r="I12" s="41"/>
      <c r="O12" s="45"/>
      <c r="P12" s="43" t="s">
        <v>164</v>
      </c>
      <c r="Q12" s="43">
        <v>25</v>
      </c>
      <c r="R12" s="45"/>
      <c r="S12" s="45"/>
      <c r="T12" s="45"/>
      <c r="U12" s="45"/>
    </row>
    <row r="13" spans="2:22" ht="21.95" customHeight="1">
      <c r="B13" s="41"/>
      <c r="C13" s="80" t="s">
        <v>164</v>
      </c>
      <c r="D13" s="59">
        <f>COUNTIF('Programme Implementation Stage'!J3:J14,0)</f>
        <v>2</v>
      </c>
      <c r="E13" s="41"/>
      <c r="F13" s="41"/>
      <c r="G13" s="41"/>
      <c r="H13" s="41"/>
      <c r="I13" s="41"/>
      <c r="O13" s="45"/>
      <c r="P13" s="43" t="s">
        <v>165</v>
      </c>
      <c r="Q13" s="43">
        <v>25</v>
      </c>
      <c r="R13" s="45"/>
      <c r="S13" s="45"/>
      <c r="T13" s="45"/>
      <c r="U13" s="45"/>
    </row>
    <row r="14" spans="2:22" ht="21.95" customHeight="1">
      <c r="B14" s="41"/>
      <c r="C14" s="72" t="s">
        <v>165</v>
      </c>
      <c r="D14" s="61">
        <f>COUNTIF('Programme Implementation Stage'!J3:J14,1)</f>
        <v>4</v>
      </c>
      <c r="E14" s="41"/>
      <c r="F14" s="41"/>
      <c r="G14" s="41"/>
      <c r="H14" s="41"/>
      <c r="I14" s="41"/>
      <c r="O14" s="45"/>
      <c r="P14" s="43" t="s">
        <v>166</v>
      </c>
      <c r="Q14" s="43">
        <v>25</v>
      </c>
      <c r="R14" s="45"/>
      <c r="S14" s="45"/>
      <c r="T14" s="45"/>
      <c r="U14" s="45"/>
    </row>
    <row r="15" spans="2:22" ht="21.95" customHeight="1">
      <c r="B15" s="41"/>
      <c r="C15" s="81" t="s">
        <v>166</v>
      </c>
      <c r="D15" s="61">
        <f>COUNTIF('Programme Implementation Stage'!J3:J14,2)</f>
        <v>4</v>
      </c>
      <c r="E15" s="41"/>
      <c r="F15" s="41"/>
      <c r="G15" s="41"/>
      <c r="H15" s="41"/>
      <c r="I15" s="41"/>
      <c r="O15" s="45"/>
      <c r="P15" s="43" t="s">
        <v>167</v>
      </c>
      <c r="Q15" s="43">
        <v>25</v>
      </c>
      <c r="R15" s="45"/>
      <c r="S15" s="45"/>
      <c r="T15" s="45"/>
      <c r="U15" s="45"/>
    </row>
    <row r="16" spans="2:22" ht="21.95" customHeight="1">
      <c r="B16" s="41"/>
      <c r="C16" s="82" t="s">
        <v>167</v>
      </c>
      <c r="D16" s="60">
        <f>COUNTIF('Programme Implementation Stage'!J3:J14,3)</f>
        <v>2</v>
      </c>
      <c r="E16" s="41"/>
      <c r="F16" s="41"/>
      <c r="G16" s="41"/>
      <c r="H16" s="41"/>
      <c r="I16" s="41"/>
      <c r="O16" s="45"/>
      <c r="P16" s="43" t="s">
        <v>168</v>
      </c>
      <c r="Q16" s="43">
        <v>100</v>
      </c>
      <c r="R16" s="45"/>
      <c r="S16" s="45"/>
      <c r="T16" s="45"/>
      <c r="U16" s="45"/>
    </row>
    <row r="17" spans="2:21" ht="18" customHeight="1">
      <c r="B17" s="41"/>
      <c r="C17" s="64"/>
      <c r="D17" s="63"/>
      <c r="E17" s="41"/>
      <c r="F17" s="41"/>
      <c r="G17" s="41"/>
      <c r="H17" s="41"/>
      <c r="I17" s="41"/>
      <c r="O17" s="45"/>
      <c r="P17" s="43"/>
      <c r="Q17" s="43"/>
      <c r="R17" s="45"/>
      <c r="S17" s="45"/>
      <c r="T17" s="45"/>
      <c r="U17" s="45"/>
    </row>
    <row r="18" spans="2:21">
      <c r="B18" s="41"/>
      <c r="C18" s="41"/>
      <c r="D18" s="41"/>
      <c r="E18" s="41"/>
      <c r="F18" s="41"/>
      <c r="G18" s="41"/>
      <c r="H18" s="41"/>
      <c r="I18" s="41"/>
      <c r="O18" s="45"/>
      <c r="P18" s="46" t="s">
        <v>169</v>
      </c>
      <c r="Q18" s="43"/>
      <c r="R18" s="45"/>
      <c r="S18" s="45"/>
      <c r="T18" s="45"/>
      <c r="U18" s="45"/>
    </row>
    <row r="19" spans="2:21" ht="23.25">
      <c r="B19" s="41"/>
      <c r="C19" s="64" t="str">
        <f>IF(SUM(D13:D16)=12,""," AT LEAST ONE QUESTION IS STILL UNANSWERED, FIGURES ON THIS DASHBOARD WILL NOT BE VALID")</f>
        <v/>
      </c>
      <c r="D19" s="41"/>
      <c r="E19" s="41"/>
      <c r="F19" s="41"/>
      <c r="G19" s="41"/>
      <c r="H19" s="41"/>
      <c r="I19" s="41"/>
      <c r="O19" s="45"/>
      <c r="P19" s="43" t="s">
        <v>170</v>
      </c>
      <c r="Q19" s="43">
        <f>(Q23/Q24)*100</f>
        <v>50</v>
      </c>
      <c r="R19" s="45"/>
      <c r="S19" s="45"/>
      <c r="T19" s="45"/>
      <c r="U19" s="45"/>
    </row>
    <row r="20" spans="2:21">
      <c r="B20" s="41"/>
      <c r="C20" s="41"/>
      <c r="D20" s="41"/>
      <c r="E20" s="41"/>
      <c r="F20" s="41"/>
      <c r="G20" s="41"/>
      <c r="H20" s="41"/>
      <c r="I20" s="41"/>
      <c r="O20" s="45"/>
      <c r="P20" s="43" t="s">
        <v>171</v>
      </c>
      <c r="Q20" s="43">
        <v>1</v>
      </c>
      <c r="R20" s="45"/>
      <c r="S20" s="45"/>
      <c r="T20" s="45"/>
      <c r="U20" s="45"/>
    </row>
    <row r="21" spans="2:21">
      <c r="B21" s="41"/>
      <c r="C21" s="41"/>
      <c r="D21" s="41"/>
      <c r="E21" s="41"/>
      <c r="F21" s="41"/>
      <c r="G21" s="41"/>
      <c r="H21" s="41"/>
      <c r="I21" s="41"/>
      <c r="O21" s="45"/>
      <c r="P21" s="43" t="s">
        <v>172</v>
      </c>
      <c r="Q21" s="43">
        <f>SUM(Q12:Q16)-(Q19+Q20)</f>
        <v>149</v>
      </c>
      <c r="R21" s="45"/>
      <c r="S21" s="45"/>
      <c r="T21" s="45"/>
      <c r="U21" s="45"/>
    </row>
    <row r="22" spans="2:21">
      <c r="B22" s="41"/>
      <c r="C22" s="41"/>
      <c r="D22" s="41"/>
      <c r="E22" s="41"/>
      <c r="F22" s="41"/>
      <c r="G22" s="41"/>
      <c r="H22" s="41"/>
      <c r="I22" s="41"/>
      <c r="O22" s="45"/>
      <c r="P22" s="47"/>
      <c r="Q22" s="47"/>
      <c r="R22" s="45"/>
      <c r="S22" s="45"/>
      <c r="T22" s="45"/>
      <c r="U22" s="45"/>
    </row>
    <row r="23" spans="2:21">
      <c r="B23" s="41"/>
      <c r="C23" s="41"/>
      <c r="D23" s="41"/>
      <c r="E23" s="41"/>
      <c r="F23" s="41"/>
      <c r="G23" s="41"/>
      <c r="H23" s="41"/>
      <c r="I23" s="41"/>
      <c r="O23" s="45"/>
      <c r="P23" s="47" t="s">
        <v>173</v>
      </c>
      <c r="Q23" s="47">
        <f>SUM('Programme Implementation Stage'!J3:J14)</f>
        <v>18</v>
      </c>
      <c r="R23" s="45"/>
      <c r="S23" s="45"/>
      <c r="T23" s="45"/>
      <c r="U23" s="45"/>
    </row>
    <row r="24" spans="2:21">
      <c r="B24" s="41"/>
      <c r="C24" s="41"/>
      <c r="D24" s="41"/>
      <c r="E24" s="41"/>
      <c r="F24" s="41"/>
      <c r="G24" s="41"/>
      <c r="H24" s="41"/>
      <c r="I24" s="41"/>
      <c r="O24" s="45"/>
      <c r="P24" s="48">
        <v>1</v>
      </c>
      <c r="Q24" s="47">
        <f>3*12</f>
        <v>36</v>
      </c>
      <c r="R24" s="45"/>
      <c r="S24" s="45"/>
      <c r="T24" s="45"/>
      <c r="U24" s="45"/>
    </row>
    <row r="25" spans="2:21">
      <c r="B25" s="41"/>
      <c r="C25" s="41"/>
      <c r="D25" s="41"/>
      <c r="E25" s="41"/>
      <c r="F25" s="41"/>
      <c r="G25" s="41"/>
      <c r="H25" s="41"/>
      <c r="I25" s="41"/>
      <c r="O25" s="45"/>
      <c r="P25" s="47" t="s">
        <v>174</v>
      </c>
      <c r="Q25" s="49">
        <f>(Q23/Q24)*3</f>
        <v>1.5</v>
      </c>
      <c r="R25" s="45"/>
      <c r="S25" s="45"/>
      <c r="T25" s="45"/>
      <c r="U25" s="45"/>
    </row>
    <row r="26" spans="2:21">
      <c r="B26" s="41"/>
      <c r="C26" s="41"/>
      <c r="D26" s="41"/>
      <c r="E26" s="41"/>
      <c r="F26" s="41"/>
      <c r="G26" s="41"/>
      <c r="H26" s="41"/>
      <c r="I26" s="41"/>
      <c r="O26" s="45"/>
      <c r="P26" s="47"/>
      <c r="Q26" s="47"/>
      <c r="R26" s="45"/>
      <c r="S26" s="45"/>
      <c r="T26" s="45"/>
      <c r="U26" s="45"/>
    </row>
    <row r="27" spans="2:21">
      <c r="B27" s="41"/>
      <c r="C27" s="41"/>
      <c r="D27" s="41"/>
      <c r="E27" s="41"/>
      <c r="F27" s="41"/>
      <c r="G27" s="41"/>
      <c r="H27" s="41"/>
      <c r="I27" s="41"/>
      <c r="O27" s="45"/>
      <c r="P27" s="45"/>
      <c r="Q27" s="45"/>
      <c r="R27" s="45"/>
      <c r="S27" s="45"/>
      <c r="T27" s="45"/>
      <c r="U27" s="45"/>
    </row>
    <row r="28" spans="2:21">
      <c r="B28" s="41"/>
      <c r="C28" s="41"/>
      <c r="D28" s="41"/>
      <c r="E28" s="41"/>
      <c r="F28" s="41"/>
      <c r="G28" s="41"/>
      <c r="H28" s="41"/>
      <c r="I28" s="41"/>
      <c r="O28" s="45"/>
      <c r="P28" s="45"/>
      <c r="Q28" s="45"/>
      <c r="R28" s="45"/>
    </row>
    <row r="29" spans="2:21">
      <c r="B29" s="41"/>
      <c r="C29" s="41"/>
      <c r="D29" s="41"/>
      <c r="E29" s="41"/>
      <c r="F29" s="41"/>
      <c r="G29" s="41"/>
      <c r="H29" s="41"/>
      <c r="I29" s="41"/>
    </row>
    <row r="30" spans="2:21">
      <c r="B30" s="41"/>
      <c r="C30" s="41"/>
      <c r="D30" s="41"/>
      <c r="E30" s="41"/>
      <c r="F30" s="41"/>
      <c r="G30" s="41"/>
      <c r="H30" s="41"/>
      <c r="I30" s="41"/>
    </row>
    <row r="31" spans="2:21">
      <c r="B31" s="41"/>
      <c r="C31" s="41"/>
      <c r="D31" s="41"/>
      <c r="E31" s="41"/>
      <c r="F31" s="41"/>
      <c r="G31" s="41"/>
      <c r="H31" s="41"/>
      <c r="I31" s="41"/>
    </row>
    <row r="32" spans="2:21">
      <c r="B32" s="41"/>
      <c r="C32" s="41"/>
      <c r="D32" s="41"/>
      <c r="E32" s="41"/>
      <c r="F32" s="41"/>
      <c r="G32" s="41"/>
      <c r="H32" s="41"/>
      <c r="I32" s="41"/>
    </row>
    <row r="33" spans="2:9">
      <c r="B33" s="41"/>
      <c r="C33" s="41"/>
      <c r="D33" s="41"/>
      <c r="E33" s="41"/>
      <c r="F33" s="41"/>
      <c r="G33" s="41"/>
      <c r="H33" s="41"/>
      <c r="I33" s="41"/>
    </row>
    <row r="34" spans="2:9">
      <c r="B34" s="41"/>
      <c r="C34" s="41"/>
      <c r="D34" s="41"/>
      <c r="E34" s="41"/>
      <c r="F34" s="41"/>
      <c r="G34" s="41"/>
      <c r="H34" s="41"/>
      <c r="I34" s="41"/>
    </row>
    <row r="35" spans="2:9" ht="18.75">
      <c r="B35" s="41"/>
      <c r="C35" s="65"/>
      <c r="D35" s="41"/>
      <c r="E35" s="41"/>
      <c r="F35" s="41"/>
      <c r="G35" s="41"/>
      <c r="H35" s="41"/>
      <c r="I35" s="41"/>
    </row>
    <row r="36" spans="2:9" ht="14.1" customHeight="1">
      <c r="B36" s="41"/>
      <c r="C36" s="65"/>
      <c r="D36" s="41"/>
      <c r="E36" s="41"/>
      <c r="F36" s="41"/>
      <c r="G36" s="66"/>
      <c r="H36" s="41"/>
      <c r="I36" s="41"/>
    </row>
    <row r="37" spans="2:9" ht="20.25">
      <c r="B37" s="41"/>
      <c r="C37" s="65"/>
      <c r="D37" s="41"/>
      <c r="E37" s="41"/>
      <c r="F37" s="41"/>
      <c r="G37" s="66"/>
      <c r="H37" s="77" t="s">
        <v>175</v>
      </c>
      <c r="I37" s="41"/>
    </row>
    <row r="38" spans="2:9" ht="20.25">
      <c r="B38" s="41"/>
      <c r="C38" s="65"/>
      <c r="D38" s="41"/>
      <c r="E38" s="41"/>
      <c r="F38" s="41"/>
      <c r="G38" s="66"/>
      <c r="H38" s="41"/>
      <c r="I38" s="41"/>
    </row>
    <row r="39" spans="2:9" ht="23.25">
      <c r="B39" s="41"/>
      <c r="C39" s="70" t="s">
        <v>176</v>
      </c>
      <c r="D39" s="70"/>
      <c r="E39" s="70"/>
      <c r="F39" s="70"/>
      <c r="G39" s="71"/>
      <c r="H39" s="70"/>
      <c r="I39" s="41"/>
    </row>
    <row r="40" spans="2:9" ht="102" customHeight="1">
      <c r="B40" s="41"/>
      <c r="C40" s="113"/>
      <c r="D40" s="113"/>
      <c r="E40" s="113"/>
      <c r="F40" s="113"/>
      <c r="G40" s="113"/>
      <c r="H40" s="113"/>
      <c r="I40" s="41"/>
    </row>
    <row r="41" spans="2:9" ht="20.25">
      <c r="B41" s="41"/>
      <c r="C41" s="65"/>
      <c r="D41" s="41"/>
      <c r="E41" s="41"/>
      <c r="F41" s="41"/>
      <c r="G41" s="66"/>
      <c r="H41" s="41"/>
      <c r="I41" s="41"/>
    </row>
    <row r="44" spans="2:9" ht="21.75">
      <c r="C44" s="73" t="s">
        <v>177</v>
      </c>
    </row>
    <row r="45" spans="2:9" ht="36.75" customHeight="1">
      <c r="C45" s="114" t="s">
        <v>245</v>
      </c>
      <c r="D45" s="114"/>
      <c r="E45" s="114"/>
      <c r="F45" s="114"/>
      <c r="G45" s="114"/>
      <c r="H45" s="114"/>
    </row>
    <row r="46" spans="2:9">
      <c r="C46" s="74" t="s">
        <v>179</v>
      </c>
    </row>
    <row r="47" spans="2:9">
      <c r="C47" s="74" t="s">
        <v>180</v>
      </c>
    </row>
    <row r="48" spans="2:9">
      <c r="C48" s="76" t="s">
        <v>182</v>
      </c>
    </row>
    <row r="49" spans="3:3">
      <c r="C49" s="76" t="s">
        <v>183</v>
      </c>
    </row>
    <row r="50" spans="3:3">
      <c r="C50" s="76" t="s">
        <v>184</v>
      </c>
    </row>
    <row r="51" spans="3:3">
      <c r="C51" s="76" t="s">
        <v>185</v>
      </c>
    </row>
    <row r="52" spans="3:3">
      <c r="C52" s="75" t="s">
        <v>246</v>
      </c>
    </row>
  </sheetData>
  <mergeCells count="3">
    <mergeCell ref="C1:H1"/>
    <mergeCell ref="C40:H40"/>
    <mergeCell ref="C45:H4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78d79bf-0189-43b8-b37d-51efd19ba8eb" xsi:nil="true"/>
    <lcf76f155ced4ddcb4097134ff3c332f xmlns="c11bda21-d14c-4567-9582-9e7ed1e01b7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6130ACD94FA42488E7022B5C06B461A" ma:contentTypeVersion="11" ma:contentTypeDescription="Create a new document." ma:contentTypeScope="" ma:versionID="c094700dfb412c6a39843517a8b6e537">
  <xsd:schema xmlns:xsd="http://www.w3.org/2001/XMLSchema" xmlns:xs="http://www.w3.org/2001/XMLSchema" xmlns:p="http://schemas.microsoft.com/office/2006/metadata/properties" xmlns:ns2="c11bda21-d14c-4567-9582-9e7ed1e01b71" xmlns:ns3="478d79bf-0189-43b8-b37d-51efd19ba8eb" targetNamespace="http://schemas.microsoft.com/office/2006/metadata/properties" ma:root="true" ma:fieldsID="f30822b956853c51c841bfc942687812" ns2:_="" ns3:_="">
    <xsd:import namespace="c11bda21-d14c-4567-9582-9e7ed1e01b71"/>
    <xsd:import namespace="478d79bf-0189-43b8-b37d-51efd19ba8e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1bda21-d14c-4567-9582-9e7ed1e01b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17c573b-95ff-4d26-9e50-8fff2825343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78d79bf-0189-43b8-b37d-51efd19ba8e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7539789-a77a-4d51-964a-e80e8c90aaa7}" ma:internalName="TaxCatchAll" ma:showField="CatchAllData" ma:web="478d79bf-0189-43b8-b37d-51efd19ba8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69C315-BE2A-4AD0-A3DB-610932F439DB}"/>
</file>

<file path=customXml/itemProps2.xml><?xml version="1.0" encoding="utf-8"?>
<ds:datastoreItem xmlns:ds="http://schemas.openxmlformats.org/officeDocument/2006/customXml" ds:itemID="{7CB98CBC-9FA9-4AB0-8CAE-A807EEE0B56D}"/>
</file>

<file path=customXml/itemProps3.xml><?xml version="1.0" encoding="utf-8"?>
<ds:datastoreItem xmlns:ds="http://schemas.openxmlformats.org/officeDocument/2006/customXml" ds:itemID="{17875E9A-C5E4-4988-BD7D-7C83B1D7B1FB}"/>
</file>

<file path=docMetadata/LabelInfo.xml><?xml version="1.0" encoding="utf-8"?>
<clbl:labelList xmlns:clbl="http://schemas.microsoft.com/office/2020/mipLabelMetadata">
  <clbl:label id="{7c9e9d3d-a376-4b0c-bada-196a9b9e32fb}" enabled="1" method="Standard" siteId="{42857d95-6433-4092-8593-8baa0c56dab7}"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2023-09-06T08:57:34Z</dcterms:created>
  <dcterms:modified xsi:type="dcterms:W3CDTF">2024-10-11T11:28:04Z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0x01010076130ACD94FA42488E7022B5C06B461A</vt:lpwstr>
  </property>
  <property fmtid="{D5CDD505-2E9C-101B-9397-08002B2CF9AE}" pid="3" name="MediaServiceImageTags">
    <vt:lpwstr/>
  </property>
</Properties>
</file>